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555" yWindow="285" windowWidth="15480" windowHeight="10380" firstSheet="0" activeTab="0"/>
  </bookViews>
  <sheets>
    <sheet name="Sheet1" sheetId="1" r:id="rId1"/>
  </sheets>
  <definedNames>
    <definedName name="a">'Sheet1'!$C$3</definedName>
    <definedName name="Cp">'Sheet1'!$C$7</definedName>
    <definedName name="dt">'Sheet1'!$C$5</definedName>
    <definedName name="Dx">'Sheet1'!$C$4</definedName>
    <definedName name="h">'Sheet1'!$C$9</definedName>
    <definedName name="k">'Sheet1'!$C$8</definedName>
    <definedName name="p">'Sheet1'!$C$6</definedName>
    <definedName name="_xlnm.Print_Area" localSheetId="0">'Sheet1'!$A$1:$AO$66</definedName>
    <definedName name="s">'Sheet1'!$J$3</definedName>
    <definedName name="t">'Sheet1'!$J$7</definedName>
    <definedName name="Tf">'Sheet1'!$J$5</definedName>
    <definedName name="To">'Sheet1'!$J$6</definedName>
    <definedName name="w">'Sheet1'!$J$4</definedName>
    <definedName name="X">'Sheet1'!$C$4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<sst xmlns="http://schemas.openxmlformats.org/spreadsheetml/2006/main" count="35" uniqueCount="26">
  <si>
    <t>a</t>
  </si>
  <si>
    <t>cm^2/sec</t>
  </si>
  <si>
    <t>s</t>
  </si>
  <si>
    <t>cm</t>
  </si>
  <si>
    <t>w</t>
  </si>
  <si>
    <t>dt</t>
  </si>
  <si>
    <t>sec</t>
  </si>
  <si>
    <t>Tf</t>
  </si>
  <si>
    <t>C</t>
  </si>
  <si>
    <t>p</t>
  </si>
  <si>
    <t>g/cm^3</t>
  </si>
  <si>
    <t>To</t>
  </si>
  <si>
    <t>Cp</t>
  </si>
  <si>
    <t>cal/g/C</t>
  </si>
  <si>
    <t>t</t>
  </si>
  <si>
    <t>k</t>
  </si>
  <si>
    <t>cal/cm/C/sec</t>
  </si>
  <si>
    <t>h</t>
  </si>
  <si>
    <t>cal/cm^2/C/sec</t>
  </si>
  <si>
    <t>Dx</t>
  </si>
  <si>
    <t>conv bc</t>
  </si>
  <si>
    <t>Zero q</t>
  </si>
  <si>
    <t>Martensite Formation Problem in Quarter-Infinite Solid</t>
  </si>
  <si>
    <t>m</t>
  </si>
  <si>
    <t>pearlite</t>
  </si>
  <si>
    <t>martensite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</si>
</sst>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4"/>
      <name val="Geneva"/>
      <family val="0"/>
    </font>
    <font>
      <sz val="10"/>
      <color indexed="8"/>
      <name val="Geneva"/>
      <family val="0"/>
    </font>
    <font>
      <sz val="8"/>
      <name val="Geneva"/>
      <family val="0"/>
    </font>
    <font>
      <b/>
      <sz val="16"/>
      <name val="Geneva"/>
      <family val="0"/>
    </font>
    <font>
      <b/>
      <sz val="10"/>
      <name val="Symbol"/>
      <family val="1"/>
    </font>
  </fonts>
  <fills count="9">
    <fill>
      <patternFill/>
    </fill>
    <fill>
      <patternFill patternType="gray125"/>
    </fill>
    <fill>
      <patternFill patternType="mediumGray"/>
    </fill>
    <fill>
      <patternFill patternType="darkVertical"/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" fontId="0" fillId="4" borderId="0" xfId="0" applyNumberFormat="1" applyFill="1" applyAlignment="1">
      <alignment/>
    </xf>
    <xf numFmtId="0" fontId="0" fillId="5" borderId="0" xfId="0" applyFill="1" applyAlignment="1">
      <alignment/>
    </xf>
    <xf numFmtId="1" fontId="0" fillId="5" borderId="0" xfId="0" applyNumberFormat="1" applyFill="1" applyAlignment="1">
      <alignment/>
    </xf>
    <xf numFmtId="1" fontId="0" fillId="6" borderId="0" xfId="0" applyNumberFormat="1" applyFill="1" applyAlignment="1">
      <alignment/>
    </xf>
    <xf numFmtId="1" fontId="5" fillId="6" borderId="0" xfId="0" applyNumberFormat="1" applyFont="1" applyFill="1" applyAlignment="1">
      <alignment/>
    </xf>
    <xf numFmtId="1" fontId="0" fillId="7" borderId="0" xfId="0" applyNumberFormat="1" applyFill="1" applyAlignment="1">
      <alignment/>
    </xf>
    <xf numFmtId="0" fontId="1" fillId="7" borderId="0" xfId="0" applyFont="1" applyFill="1" applyAlignment="1">
      <alignment/>
    </xf>
    <xf numFmtId="0" fontId="1" fillId="6" borderId="0" xfId="0" applyFont="1" applyFill="1" applyAlignment="1">
      <alignment/>
    </xf>
    <xf numFmtId="1" fontId="5" fillId="7" borderId="0" xfId="0" applyNumberFormat="1" applyFont="1" applyFill="1" applyAlignment="1">
      <alignment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1" fontId="0" fillId="8" borderId="0" xfId="0" applyNumberFormat="1" applyFill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85725</xdr:colOff>
      <xdr:row>2</xdr:row>
      <xdr:rowOff>57150</xdr:rowOff>
    </xdr:from>
    <xdr:to>
      <xdr:col>26</xdr:col>
      <xdr:colOff>76200</xdr:colOff>
      <xdr:row>4</xdr:row>
      <xdr:rowOff>38100</xdr:rowOff>
    </xdr:to>
    <xdr:sp macro="[0]!Shade">
      <xdr:nvSpPr>
        <xdr:cNvPr id="1" name="TextBox 1"/>
        <xdr:cNvSpPr txBox="1">
          <a:spLocks noChangeArrowheads="1"/>
        </xdr:cNvSpPr>
      </xdr:nvSpPr>
      <xdr:spPr>
        <a:xfrm>
          <a:off x="3981450" y="514350"/>
          <a:ext cx="904875" cy="3048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Geneva"/>
              <a:ea typeface="Geneva"/>
              <a:cs typeface="Geneva"/>
            </a:rPr>
            <a:t>RUN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H65"/>
  <sheetViews>
    <sheetView tabSelected="1" workbookViewId="0" topLeftCell="A1">
      <selection activeCell="B31" sqref="B31"/>
    </sheetView>
  </sheetViews>
  <sheetFormatPr defaultColWidth="9.00390625" defaultRowHeight="24" customHeight="1"/>
  <cols>
    <col min="1" max="1" width="3.125" style="0" customWidth="1"/>
    <col min="2" max="16" width="4.00390625" style="0" customWidth="1"/>
    <col min="17" max="26" width="4.00390625" style="0" hidden="1" customWidth="1"/>
    <col min="27" max="16384" width="4.00390625" style="0" customWidth="1"/>
  </cols>
  <sheetData>
    <row r="1" ht="18">
      <c r="A1" s="5" t="s">
        <v>22</v>
      </c>
    </row>
    <row r="2" ht="18">
      <c r="A2" s="5"/>
    </row>
    <row r="3" spans="2:10" ht="12.75">
      <c r="B3" s="18" t="s">
        <v>0</v>
      </c>
      <c r="C3">
        <f>k/Cp/p</f>
        <v>0.125</v>
      </c>
      <c r="D3" t="s">
        <v>1</v>
      </c>
      <c r="I3" s="4" t="s">
        <v>2</v>
      </c>
      <c r="J3">
        <v>1</v>
      </c>
    </row>
    <row r="4" spans="2:10" ht="12.75">
      <c r="B4" s="4" t="s">
        <v>19</v>
      </c>
      <c r="C4">
        <v>0.25</v>
      </c>
      <c r="D4" t="s">
        <v>3</v>
      </c>
      <c r="I4" s="4" t="s">
        <v>4</v>
      </c>
      <c r="J4">
        <f>IF(s=0,0,IF(w=0,1,0))</f>
        <v>0</v>
      </c>
    </row>
    <row r="5" spans="2:11" ht="12.75">
      <c r="B5" s="4" t="s">
        <v>5</v>
      </c>
      <c r="C5">
        <f>Dx^2/4/a</f>
        <v>0.125</v>
      </c>
      <c r="D5" t="s">
        <v>6</v>
      </c>
      <c r="I5" s="4" t="s">
        <v>7</v>
      </c>
      <c r="J5">
        <v>0</v>
      </c>
      <c r="K5" t="s">
        <v>8</v>
      </c>
    </row>
    <row r="6" spans="2:12" ht="12.75">
      <c r="B6" s="4" t="s">
        <v>9</v>
      </c>
      <c r="C6">
        <v>8</v>
      </c>
      <c r="D6" t="s">
        <v>10</v>
      </c>
      <c r="I6" s="4" t="s">
        <v>11</v>
      </c>
      <c r="J6">
        <v>845</v>
      </c>
      <c r="L6" t="s">
        <v>8</v>
      </c>
    </row>
    <row r="7" spans="2:11" ht="12.75">
      <c r="B7" s="4" t="s">
        <v>12</v>
      </c>
      <c r="C7">
        <v>0.125</v>
      </c>
      <c r="D7" t="s">
        <v>13</v>
      </c>
      <c r="I7" s="4" t="s">
        <v>14</v>
      </c>
      <c r="J7">
        <f>IF(s=0,0,dt+J7)</f>
        <v>62.5</v>
      </c>
      <c r="K7" t="s">
        <v>6</v>
      </c>
    </row>
    <row r="8" spans="2:15" ht="12.75">
      <c r="B8" s="4" t="s">
        <v>15</v>
      </c>
      <c r="C8">
        <v>0.125</v>
      </c>
      <c r="D8" t="s">
        <v>16</v>
      </c>
      <c r="N8" s="12" t="s">
        <v>21</v>
      </c>
      <c r="O8" s="12"/>
    </row>
    <row r="9" spans="2:60" ht="12.75">
      <c r="B9" s="4" t="s">
        <v>17</v>
      </c>
      <c r="C9">
        <v>0.1</v>
      </c>
      <c r="D9" t="s">
        <v>18</v>
      </c>
      <c r="N9" s="13" t="s">
        <v>20</v>
      </c>
      <c r="O9" s="13"/>
      <c r="BH9">
        <f>t</f>
        <v>62.5</v>
      </c>
    </row>
    <row r="10" ht="12.75"/>
    <row r="11" spans="2:52" ht="12.75">
      <c r="B11" s="9">
        <f>B12/2+C11/2</f>
        <v>34.44619171919221</v>
      </c>
      <c r="C11" s="9">
        <f>IF(s=0,To,IF(w=0,(AC12*k/X+h*Tf)/(k/X+h),C11))</f>
        <v>34.18502593955217</v>
      </c>
      <c r="D11" s="9">
        <f aca="true" t="shared" si="0" ref="D11:N11">IF(s=0,To,IF(w=0,(AD12*k/X+h*Tf)/(k/X+h),D11))</f>
        <v>39.467438263923064</v>
      </c>
      <c r="E11" s="9">
        <f t="shared" si="0"/>
        <v>44.4058255396211</v>
      </c>
      <c r="F11" s="9">
        <f t="shared" si="0"/>
        <v>48.94316879414999</v>
      </c>
      <c r="G11" s="9">
        <f t="shared" si="0"/>
        <v>53.05389804665448</v>
      </c>
      <c r="H11" s="9">
        <f t="shared" si="0"/>
        <v>56.68549078612144</v>
      </c>
      <c r="I11" s="9">
        <f t="shared" si="0"/>
        <v>59.82299521078019</v>
      </c>
      <c r="J11" s="9">
        <f t="shared" si="0"/>
        <v>62.42024385313849</v>
      </c>
      <c r="K11" s="9">
        <f t="shared" si="0"/>
        <v>64.47343051593107</v>
      </c>
      <c r="L11" s="9">
        <f t="shared" si="0"/>
        <v>65.94437548950722</v>
      </c>
      <c r="M11" s="9">
        <f t="shared" si="0"/>
        <v>66.840550843058</v>
      </c>
      <c r="N11" s="9">
        <f t="shared" si="0"/>
        <v>67.13311450093715</v>
      </c>
      <c r="O11" s="9">
        <f aca="true" t="shared" si="1" ref="O11:O26">M11</f>
        <v>66.840550843058</v>
      </c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9">
        <f>AB12/2+AC11/2</f>
        <v>34.31264686715929</v>
      </c>
      <c r="AC11" s="9">
        <f aca="true" t="shared" si="2" ref="AC11:AN11">IF(s=0,To,IF(w=1,(C12*k/X+h*Tf)/(k/X+h),AC11))</f>
        <v>34.31264686715929</v>
      </c>
      <c r="AD11" s="9">
        <f t="shared" si="2"/>
        <v>39.621040001805426</v>
      </c>
      <c r="AE11" s="9">
        <f t="shared" si="2"/>
        <v>44.57159821847618</v>
      </c>
      <c r="AF11" s="9">
        <f t="shared" si="2"/>
        <v>49.13364324260015</v>
      </c>
      <c r="AG11" s="9">
        <f t="shared" si="2"/>
        <v>53.251950033764594</v>
      </c>
      <c r="AH11" s="9">
        <f t="shared" si="2"/>
        <v>56.90609090856558</v>
      </c>
      <c r="AI11" s="9">
        <f t="shared" si="2"/>
        <v>60.046311644297916</v>
      </c>
      <c r="AJ11" s="9">
        <f t="shared" si="2"/>
        <v>62.663156800625714</v>
      </c>
      <c r="AK11" s="9">
        <f t="shared" si="2"/>
        <v>64.71410296601013</v>
      </c>
      <c r="AL11" s="9">
        <f t="shared" si="2"/>
        <v>66.20099952166895</v>
      </c>
      <c r="AM11" s="9">
        <f t="shared" si="2"/>
        <v>67.09005737476551</v>
      </c>
      <c r="AN11" s="9">
        <f t="shared" si="2"/>
        <v>67.39436335651075</v>
      </c>
      <c r="AO11" s="9">
        <f aca="true" t="shared" si="3" ref="AO11:AO26">AM11</f>
        <v>67.09005737476551</v>
      </c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2:52" ht="12.75">
      <c r="B12" s="9">
        <f>IF(s=0,To,IF(w=0,(AC12*k/X+h*Tf)/(k/X+h),B12))</f>
        <v>34.18502593955217</v>
      </c>
      <c r="C12" s="6">
        <f>IF(s=0,To,IF(w=0,(AD12+AC13+AB12+AC11)/4,C12))</f>
        <v>40.86299849594572</v>
      </c>
      <c r="D12" s="6">
        <f aca="true" t="shared" si="4" ref="D12:N12">IF(s=0,To,IF(w=0,(AE12+AD13+AC12+AD11)/4,D12))</f>
        <v>47.18477969418159</v>
      </c>
      <c r="E12" s="6">
        <f t="shared" si="4"/>
        <v>53.08041608901699</v>
      </c>
      <c r="F12" s="6">
        <f t="shared" si="4"/>
        <v>58.51337127498605</v>
      </c>
      <c r="G12" s="6">
        <f t="shared" si="4"/>
        <v>63.41787900779555</v>
      </c>
      <c r="H12" s="6">
        <f t="shared" si="4"/>
        <v>67.76960987664916</v>
      </c>
      <c r="I12" s="6">
        <f t="shared" si="4"/>
        <v>71.50931293934832</v>
      </c>
      <c r="J12" s="6">
        <f t="shared" si="4"/>
        <v>74.62572536442852</v>
      </c>
      <c r="K12" s="6">
        <f t="shared" si="4"/>
        <v>77.06820754712572</v>
      </c>
      <c r="L12" s="6">
        <f t="shared" si="4"/>
        <v>78.83895950704637</v>
      </c>
      <c r="M12" s="6">
        <f t="shared" si="4"/>
        <v>79.8977435779604</v>
      </c>
      <c r="N12" s="6">
        <f t="shared" si="4"/>
        <v>80.26014258222068</v>
      </c>
      <c r="O12" s="11">
        <f t="shared" si="1"/>
        <v>79.8977435779604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9">
        <f aca="true" t="shared" si="5" ref="AB12:AB26">IF(s=0,To,IF(w=1,(C12*k/X+h*Tf)/(k/X+h),AB12))</f>
        <v>34.31264686715929</v>
      </c>
      <c r="AC12" s="6">
        <f aca="true" t="shared" si="6" ref="AC12:AN12">IF(s=0,To,IF(w=1,(D12+C13+B12+C11)/4,AC12))</f>
        <v>41.022031127462604</v>
      </c>
      <c r="AD12" s="6">
        <f t="shared" si="6"/>
        <v>47.36092591670767</v>
      </c>
      <c r="AE12" s="6">
        <f t="shared" si="6"/>
        <v>53.286990647545316</v>
      </c>
      <c r="AF12" s="6">
        <f t="shared" si="6"/>
        <v>58.731802552979985</v>
      </c>
      <c r="AG12" s="6">
        <f t="shared" si="6"/>
        <v>63.66467765598537</v>
      </c>
      <c r="AH12" s="6">
        <f t="shared" si="6"/>
        <v>68.02258894334572</v>
      </c>
      <c r="AI12" s="6">
        <f t="shared" si="6"/>
        <v>71.78759425293623</v>
      </c>
      <c r="AJ12" s="6">
        <f t="shared" si="6"/>
        <v>74.90429262376618</v>
      </c>
      <c r="AK12" s="6">
        <f t="shared" si="6"/>
        <v>77.36811661911727</v>
      </c>
      <c r="AL12" s="6">
        <f t="shared" si="6"/>
        <v>79.13325058740867</v>
      </c>
      <c r="AM12" s="6">
        <f t="shared" si="6"/>
        <v>80.20866101166959</v>
      </c>
      <c r="AN12" s="6">
        <f t="shared" si="6"/>
        <v>80.55973740112458</v>
      </c>
      <c r="AO12" s="11">
        <f t="shared" si="3"/>
        <v>80.20866101166959</v>
      </c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2:52" ht="12.75">
      <c r="B13" s="9">
        <f aca="true" t="shared" si="7" ref="B13:B26">IF(s=0,To,IF(w=0,(AC13*k/X+h*Tf)/(k/X+h),B13))</f>
        <v>39.55481194396387</v>
      </c>
      <c r="C13" s="6">
        <f aca="true" t="shared" si="8" ref="C13:N26">IF(s=0,To,IF(w=0,(AD13+AC14+AB13+AC12)/4,C13))</f>
        <v>47.28924817906594</v>
      </c>
      <c r="D13" s="6">
        <f t="shared" si="8"/>
        <v>54.5965949783905</v>
      </c>
      <c r="E13" s="6">
        <f t="shared" si="8"/>
        <v>61.428039195272284</v>
      </c>
      <c r="F13" s="6">
        <f t="shared" si="8"/>
        <v>67.70470861877612</v>
      </c>
      <c r="G13" s="6">
        <f t="shared" si="8"/>
        <v>73.3912264795636</v>
      </c>
      <c r="H13" s="6">
        <f t="shared" si="8"/>
        <v>78.41494132908882</v>
      </c>
      <c r="I13" s="6">
        <f t="shared" si="8"/>
        <v>82.75516401274324</v>
      </c>
      <c r="J13" s="6">
        <f t="shared" si="8"/>
        <v>86.3480348032152</v>
      </c>
      <c r="K13" s="6">
        <f t="shared" si="8"/>
        <v>89.1882820779359</v>
      </c>
      <c r="L13" s="6">
        <f t="shared" si="8"/>
        <v>91.2230963608845</v>
      </c>
      <c r="M13" s="6">
        <f t="shared" si="8"/>
        <v>92.4628074097842</v>
      </c>
      <c r="N13" s="6">
        <f t="shared" si="8"/>
        <v>92.86752324943359</v>
      </c>
      <c r="O13" s="11">
        <f t="shared" si="1"/>
        <v>92.4628074097842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9">
        <f t="shared" si="5"/>
        <v>39.70874422441625</v>
      </c>
      <c r="AC13" s="6">
        <f aca="true" t="shared" si="9" ref="AC13:AN13">IF(s=0,To,IF(w=1,(D13+C14+B13+C12)/4,AC13))</f>
        <v>47.46577433275664</v>
      </c>
      <c r="AD13" s="6">
        <f t="shared" si="9"/>
        <v>54.80905699991302</v>
      </c>
      <c r="AE13" s="6">
        <f t="shared" si="9"/>
        <v>61.65733766790414</v>
      </c>
      <c r="AF13" s="6">
        <f t="shared" si="9"/>
        <v>67.96817355381337</v>
      </c>
      <c r="AG13" s="6">
        <f t="shared" si="9"/>
        <v>73.6651745010919</v>
      </c>
      <c r="AH13" s="6">
        <f t="shared" si="9"/>
        <v>78.72007668910942</v>
      </c>
      <c r="AI13" s="6">
        <f t="shared" si="9"/>
        <v>83.06405854598343</v>
      </c>
      <c r="AJ13" s="6">
        <f t="shared" si="9"/>
        <v>86.68403378503488</v>
      </c>
      <c r="AK13" s="6">
        <f t="shared" si="9"/>
        <v>89.52118401131794</v>
      </c>
      <c r="AL13" s="6">
        <f t="shared" si="9"/>
        <v>91.57806087572968</v>
      </c>
      <c r="AM13" s="6">
        <f t="shared" si="9"/>
        <v>92.80792894854287</v>
      </c>
      <c r="AN13" s="6">
        <f t="shared" si="9"/>
        <v>93.22888494903277</v>
      </c>
      <c r="AO13" s="11">
        <f t="shared" si="3"/>
        <v>92.80792894854287</v>
      </c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</row>
    <row r="14" spans="2:52" ht="12.75">
      <c r="B14" s="9">
        <f t="shared" si="7"/>
        <v>44.68096697039326</v>
      </c>
      <c r="C14" s="6">
        <f t="shared" si="8"/>
        <v>53.40934022456519</v>
      </c>
      <c r="D14" s="6">
        <f t="shared" si="8"/>
        <v>61.672154827472376</v>
      </c>
      <c r="E14" s="6">
        <f t="shared" si="8"/>
        <v>69.37798749237335</v>
      </c>
      <c r="F14" s="6">
        <f t="shared" si="8"/>
        <v>76.47907365202265</v>
      </c>
      <c r="G14" s="6">
        <f t="shared" si="8"/>
        <v>82.8894648329497</v>
      </c>
      <c r="H14" s="6">
        <f t="shared" si="8"/>
        <v>88.57734939840702</v>
      </c>
      <c r="I14" s="6">
        <f t="shared" si="8"/>
        <v>93.46529629170433</v>
      </c>
      <c r="J14" s="6">
        <f t="shared" si="8"/>
        <v>97.53857080837093</v>
      </c>
      <c r="K14" s="6">
        <f t="shared" si="8"/>
        <v>100.73099858406329</v>
      </c>
      <c r="L14" s="6">
        <f t="shared" si="8"/>
        <v>103.04544035343119</v>
      </c>
      <c r="M14" s="6">
        <f t="shared" si="8"/>
        <v>104.42931847604447</v>
      </c>
      <c r="N14" s="6">
        <f t="shared" si="8"/>
        <v>104.90298508000427</v>
      </c>
      <c r="O14" s="11">
        <f t="shared" si="1"/>
        <v>104.42931847604447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9">
        <f t="shared" si="5"/>
        <v>44.84774048094677</v>
      </c>
      <c r="AC14" s="6">
        <f aca="true" t="shared" si="10" ref="AC14:AN14">IF(s=0,To,IF(w=1,(D14+C15+B14+C13)/4,AC14))</f>
        <v>53.61716036447191</v>
      </c>
      <c r="AD14" s="6">
        <f t="shared" si="10"/>
        <v>61.902341996193535</v>
      </c>
      <c r="AE14" s="6">
        <f t="shared" si="10"/>
        <v>69.64793557981741</v>
      </c>
      <c r="AF14" s="6">
        <f t="shared" si="10"/>
        <v>76.7645197531285</v>
      </c>
      <c r="AG14" s="6">
        <f t="shared" si="10"/>
        <v>83.21197801934626</v>
      </c>
      <c r="AH14" s="6">
        <f t="shared" si="10"/>
        <v>88.9079433259342</v>
      </c>
      <c r="AI14" s="6">
        <f t="shared" si="10"/>
        <v>93.82895132389243</v>
      </c>
      <c r="AJ14" s="6">
        <f t="shared" si="10"/>
        <v>97.90260403179323</v>
      </c>
      <c r="AK14" s="6">
        <f t="shared" si="10"/>
        <v>101.12291703186179</v>
      </c>
      <c r="AL14" s="6">
        <f t="shared" si="10"/>
        <v>103.43002189626854</v>
      </c>
      <c r="AM14" s="6">
        <f t="shared" si="10"/>
        <v>104.83562280270473</v>
      </c>
      <c r="AN14" s="6">
        <f t="shared" si="10"/>
        <v>105.294497699524</v>
      </c>
      <c r="AO14" s="11">
        <f t="shared" si="3"/>
        <v>104.83562280270473</v>
      </c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2:52" ht="12.75">
      <c r="B15" s="9">
        <f t="shared" si="7"/>
        <v>49.51792007363654</v>
      </c>
      <c r="C15" s="6">
        <f t="shared" si="8"/>
        <v>59.20057035347457</v>
      </c>
      <c r="D15" s="6">
        <f t="shared" si="8"/>
        <v>68.34856011506184</v>
      </c>
      <c r="E15" s="6">
        <f t="shared" si="8"/>
        <v>76.90076717988097</v>
      </c>
      <c r="F15" s="6">
        <f t="shared" si="8"/>
        <v>84.75846706523302</v>
      </c>
      <c r="G15" s="6">
        <f t="shared" si="8"/>
        <v>91.87735505304414</v>
      </c>
      <c r="H15" s="6">
        <f t="shared" si="8"/>
        <v>98.1664972602583</v>
      </c>
      <c r="I15" s="6">
        <f t="shared" si="8"/>
        <v>103.59997346264058</v>
      </c>
      <c r="J15" s="6">
        <f t="shared" si="8"/>
        <v>108.09785839656564</v>
      </c>
      <c r="K15" s="6">
        <f t="shared" si="8"/>
        <v>111.65353085278599</v>
      </c>
      <c r="L15" s="6">
        <f t="shared" si="8"/>
        <v>114.20090102827243</v>
      </c>
      <c r="M15" s="6">
        <f t="shared" si="8"/>
        <v>115.75287769978236</v>
      </c>
      <c r="N15" s="6">
        <f t="shared" si="8"/>
        <v>116.25954346304484</v>
      </c>
      <c r="O15" s="11">
        <f t="shared" si="1"/>
        <v>115.75287769978236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9">
        <f t="shared" si="5"/>
        <v>49.71057193041604</v>
      </c>
      <c r="AC15" s="6">
        <f aca="true" t="shared" si="11" ref="AC15:AN15">IF(s=0,To,IF(w=1,(D15+C16+B15+C14)/4,AC15))</f>
        <v>59.42150408836385</v>
      </c>
      <c r="AD15" s="6">
        <f t="shared" si="11"/>
        <v>68.61446636568714</v>
      </c>
      <c r="AE15" s="6">
        <f t="shared" si="11"/>
        <v>77.18775055226723</v>
      </c>
      <c r="AF15" s="6">
        <f t="shared" si="11"/>
        <v>85.08820745511352</v>
      </c>
      <c r="AG15" s="6">
        <f t="shared" si="11"/>
        <v>92.22022175164426</v>
      </c>
      <c r="AH15" s="6">
        <f t="shared" si="11"/>
        <v>98.54839156128</v>
      </c>
      <c r="AI15" s="6">
        <f t="shared" si="11"/>
        <v>103.98657926310648</v>
      </c>
      <c r="AJ15" s="6">
        <f t="shared" si="11"/>
        <v>108.51838109269461</v>
      </c>
      <c r="AK15" s="6">
        <f t="shared" si="11"/>
        <v>112.07018439687347</v>
      </c>
      <c r="AL15" s="6">
        <f t="shared" si="11"/>
        <v>114.64516070342853</v>
      </c>
      <c r="AM15" s="6">
        <f t="shared" si="11"/>
        <v>116.1848253598425</v>
      </c>
      <c r="AN15" s="6">
        <f t="shared" si="11"/>
        <v>116.71180976557486</v>
      </c>
      <c r="AO15" s="11">
        <f t="shared" si="3"/>
        <v>116.1848253598425</v>
      </c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</row>
    <row r="16" spans="2:52" ht="12.75">
      <c r="B16" s="9">
        <f t="shared" si="7"/>
        <v>54.05006896110267</v>
      </c>
      <c r="C16" s="6">
        <f t="shared" si="8"/>
        <v>64.60876641692991</v>
      </c>
      <c r="D16" s="6">
        <f t="shared" si="8"/>
        <v>74.60427236389981</v>
      </c>
      <c r="E16" s="6">
        <f t="shared" si="8"/>
        <v>83.92600938969623</v>
      </c>
      <c r="F16" s="6">
        <f t="shared" si="8"/>
        <v>92.51617679606474</v>
      </c>
      <c r="G16" s="6">
        <f t="shared" si="8"/>
        <v>100.27082422516008</v>
      </c>
      <c r="H16" s="6">
        <f t="shared" si="8"/>
        <v>107.15144520873554</v>
      </c>
      <c r="I16" s="6">
        <f t="shared" si="8"/>
        <v>113.06439639195358</v>
      </c>
      <c r="J16" s="6">
        <f t="shared" si="8"/>
        <v>117.99182610976665</v>
      </c>
      <c r="K16" s="6">
        <f t="shared" si="8"/>
        <v>121.85371093825967</v>
      </c>
      <c r="L16" s="6">
        <f t="shared" si="8"/>
        <v>124.65348224014446</v>
      </c>
      <c r="M16" s="6">
        <f t="shared" si="8"/>
        <v>126.32756640359617</v>
      </c>
      <c r="N16" s="6">
        <f t="shared" si="8"/>
        <v>126.90055300040832</v>
      </c>
      <c r="O16" s="11">
        <f t="shared" si="1"/>
        <v>126.32756640359617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9">
        <f t="shared" si="5"/>
        <v>54.25175062664163</v>
      </c>
      <c r="AC16" s="6">
        <f aca="true" t="shared" si="12" ref="AC16:AN16">IF(s=0,To,IF(w=1,(D16+C17+B16+C15)/4,AC16))</f>
        <v>64.8600827533232</v>
      </c>
      <c r="AD16" s="6">
        <f t="shared" si="12"/>
        <v>74.8826438234228</v>
      </c>
      <c r="AE16" s="6">
        <f t="shared" si="12"/>
        <v>84.25245931890578</v>
      </c>
      <c r="AF16" s="6">
        <f t="shared" si="12"/>
        <v>92.8613762038921</v>
      </c>
      <c r="AG16" s="6">
        <f t="shared" si="12"/>
        <v>100.66084317643683</v>
      </c>
      <c r="AH16" s="6">
        <f t="shared" si="12"/>
        <v>107.55124470034829</v>
      </c>
      <c r="AI16" s="6">
        <f t="shared" si="12"/>
        <v>113.50416987269534</v>
      </c>
      <c r="AJ16" s="6">
        <f t="shared" si="12"/>
        <v>118.43206589448943</v>
      </c>
      <c r="AK16" s="6">
        <f t="shared" si="12"/>
        <v>122.32766458315905</v>
      </c>
      <c r="AL16" s="6">
        <f t="shared" si="12"/>
        <v>125.11857246010518</v>
      </c>
      <c r="AM16" s="6">
        <f t="shared" si="12"/>
        <v>126.81891752742133</v>
      </c>
      <c r="AN16" s="6">
        <f t="shared" si="12"/>
        <v>127.37402543297034</v>
      </c>
      <c r="AO16" s="11">
        <f t="shared" si="3"/>
        <v>126.81891752742133</v>
      </c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</row>
    <row r="17" spans="2:52" ht="12.75">
      <c r="B17" s="9">
        <f t="shared" si="7"/>
        <v>58.23263927440944</v>
      </c>
      <c r="C17" s="6">
        <f t="shared" si="8"/>
        <v>69.61943856837671</v>
      </c>
      <c r="D17" s="6">
        <f t="shared" si="8"/>
        <v>80.37748851470451</v>
      </c>
      <c r="E17" s="6">
        <f t="shared" si="8"/>
        <v>90.43488816610474</v>
      </c>
      <c r="F17" s="6">
        <f t="shared" si="8"/>
        <v>99.67556056616634</v>
      </c>
      <c r="G17" s="6">
        <f t="shared" si="8"/>
        <v>108.04737692579178</v>
      </c>
      <c r="H17" s="6">
        <f t="shared" si="8"/>
        <v>115.44342669231361</v>
      </c>
      <c r="I17" s="6">
        <f t="shared" si="8"/>
        <v>121.83319700001306</v>
      </c>
      <c r="J17" s="6">
        <f t="shared" si="8"/>
        <v>127.12272720854739</v>
      </c>
      <c r="K17" s="6">
        <f t="shared" si="8"/>
        <v>131.30419694886766</v>
      </c>
      <c r="L17" s="6">
        <f t="shared" si="8"/>
        <v>134.29991886689825</v>
      </c>
      <c r="M17" s="6">
        <f t="shared" si="8"/>
        <v>136.12503791243998</v>
      </c>
      <c r="N17" s="6">
        <f t="shared" si="8"/>
        <v>136.72088716819664</v>
      </c>
      <c r="O17" s="11">
        <f t="shared" si="1"/>
        <v>136.12503791243998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9">
        <f t="shared" si="5"/>
        <v>58.45911322617077</v>
      </c>
      <c r="AC17" s="6">
        <f aca="true" t="shared" si="13" ref="AC17:AN17">IF(s=0,To,IF(w=1,(D17+C18+B17+C16)/4,AC17))</f>
        <v>69.87916712929133</v>
      </c>
      <c r="AD17" s="6">
        <f t="shared" si="13"/>
        <v>80.69008101768317</v>
      </c>
      <c r="AE17" s="6">
        <f t="shared" si="13"/>
        <v>90.77226697920281</v>
      </c>
      <c r="AF17" s="6">
        <f t="shared" si="13"/>
        <v>100.06319723380278</v>
      </c>
      <c r="AG17" s="6">
        <f t="shared" si="13"/>
        <v>108.45045424475569</v>
      </c>
      <c r="AH17" s="6">
        <f t="shared" si="13"/>
        <v>115.89237622452995</v>
      </c>
      <c r="AI17" s="6">
        <f t="shared" si="13"/>
        <v>122.2876957098701</v>
      </c>
      <c r="AJ17" s="6">
        <f t="shared" si="13"/>
        <v>127.61708889051758</v>
      </c>
      <c r="AK17" s="6">
        <f t="shared" si="13"/>
        <v>131.79402100157057</v>
      </c>
      <c r="AL17" s="6">
        <f t="shared" si="13"/>
        <v>134.8221861465689</v>
      </c>
      <c r="AM17" s="6">
        <f t="shared" si="13"/>
        <v>136.63284236146663</v>
      </c>
      <c r="AN17" s="6">
        <f t="shared" si="13"/>
        <v>137.2525671812158</v>
      </c>
      <c r="AO17" s="11">
        <f t="shared" si="3"/>
        <v>136.63284236146663</v>
      </c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2:52" ht="12.75">
      <c r="B18" s="9">
        <f t="shared" si="7"/>
        <v>62.05706439694143</v>
      </c>
      <c r="C18" s="6">
        <f t="shared" si="8"/>
        <v>74.18004006503837</v>
      </c>
      <c r="D18" s="6">
        <f t="shared" si="8"/>
        <v>85.65637855903327</v>
      </c>
      <c r="E18" s="6">
        <f t="shared" si="8"/>
        <v>96.3591433879444</v>
      </c>
      <c r="F18" s="6">
        <f t="shared" si="8"/>
        <v>106.22194383307941</v>
      </c>
      <c r="G18" s="6">
        <f t="shared" si="8"/>
        <v>115.12545795490873</v>
      </c>
      <c r="H18" s="6">
        <f t="shared" si="8"/>
        <v>123.02544240578902</v>
      </c>
      <c r="I18" s="6">
        <f t="shared" si="8"/>
        <v>129.81441399817362</v>
      </c>
      <c r="J18" s="6">
        <f t="shared" si="8"/>
        <v>135.47184002993313</v>
      </c>
      <c r="K18" s="6">
        <f t="shared" si="8"/>
        <v>139.90587873368452</v>
      </c>
      <c r="L18" s="6">
        <f t="shared" si="8"/>
        <v>143.12043062873997</v>
      </c>
      <c r="M18" s="6">
        <f t="shared" si="8"/>
        <v>145.04254330771005</v>
      </c>
      <c r="N18" s="6">
        <f t="shared" si="8"/>
        <v>145.7004085654281</v>
      </c>
      <c r="O18" s="11">
        <f t="shared" si="1"/>
        <v>145.04254330771005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9">
        <f t="shared" si="5"/>
        <v>62.28853951575805</v>
      </c>
      <c r="AC18" s="6">
        <f aca="true" t="shared" si="14" ref="AC18:AN18">IF(s=0,To,IF(w=1,(D18+C19+B18+C17)/4,AC18))</f>
        <v>74.46847727632971</v>
      </c>
      <c r="AD18" s="6">
        <f t="shared" si="14"/>
        <v>85.97587612690111</v>
      </c>
      <c r="AE18" s="6">
        <f t="shared" si="14"/>
        <v>96.73381509402726</v>
      </c>
      <c r="AF18" s="6">
        <f t="shared" si="14"/>
        <v>106.61814483681475</v>
      </c>
      <c r="AG18" s="6">
        <f t="shared" si="14"/>
        <v>115.5730910683975</v>
      </c>
      <c r="AH18" s="6">
        <f t="shared" si="14"/>
        <v>123.48431211428034</v>
      </c>
      <c r="AI18" s="6">
        <f t="shared" si="14"/>
        <v>130.31915301230936</v>
      </c>
      <c r="AJ18" s="6">
        <f t="shared" si="14"/>
        <v>135.97712622825946</v>
      </c>
      <c r="AK18" s="6">
        <f t="shared" si="14"/>
        <v>140.44984817522504</v>
      </c>
      <c r="AL18" s="6">
        <f t="shared" si="14"/>
        <v>143.65423964445066</v>
      </c>
      <c r="AM18" s="6">
        <f t="shared" si="14"/>
        <v>145.60648079455382</v>
      </c>
      <c r="AN18" s="6">
        <f t="shared" si="14"/>
        <v>146.2438385168829</v>
      </c>
      <c r="AO18" s="11">
        <f t="shared" si="3"/>
        <v>145.60648079455382</v>
      </c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</row>
    <row r="19" spans="2:52" ht="12.75">
      <c r="B19" s="9">
        <f t="shared" si="7"/>
        <v>65.48048124016915</v>
      </c>
      <c r="C19" s="6">
        <f t="shared" si="8"/>
        <v>78.28462684413626</v>
      </c>
      <c r="D19" s="6">
        <f t="shared" si="8"/>
        <v>90.38177453198853</v>
      </c>
      <c r="E19" s="6">
        <f t="shared" si="8"/>
        <v>101.69104823878368</v>
      </c>
      <c r="F19" s="6">
        <f t="shared" si="8"/>
        <v>112.0819501725129</v>
      </c>
      <c r="G19" s="6">
        <f t="shared" si="8"/>
        <v>121.49583137493755</v>
      </c>
      <c r="H19" s="6">
        <f t="shared" si="8"/>
        <v>129.8125070396825</v>
      </c>
      <c r="I19" s="6">
        <f t="shared" si="8"/>
        <v>136.9976296777744</v>
      </c>
      <c r="J19" s="6">
        <f t="shared" si="8"/>
        <v>142.94558084503467</v>
      </c>
      <c r="K19" s="6">
        <f t="shared" si="8"/>
        <v>147.64752638092602</v>
      </c>
      <c r="L19" s="6">
        <f t="shared" si="8"/>
        <v>151.0161500310458</v>
      </c>
      <c r="M19" s="6">
        <f t="shared" si="8"/>
        <v>153.0684391500567</v>
      </c>
      <c r="N19" s="6">
        <f t="shared" si="8"/>
        <v>153.73846743774814</v>
      </c>
      <c r="O19" s="11">
        <f t="shared" si="1"/>
        <v>153.0684391500567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9">
        <f t="shared" si="5"/>
        <v>65.73504382170151</v>
      </c>
      <c r="AC19" s="6">
        <f aca="true" t="shared" si="15" ref="AC19:AN19">IF(s=0,To,IF(w=1,(D19+C20+B19+C18)/4,AC19))</f>
        <v>78.57657748820299</v>
      </c>
      <c r="AD19" s="6">
        <f t="shared" si="15"/>
        <v>90.73314084809292</v>
      </c>
      <c r="AE19" s="6">
        <f t="shared" si="15"/>
        <v>102.07028560885897</v>
      </c>
      <c r="AF19" s="6">
        <f t="shared" si="15"/>
        <v>112.5176719360901</v>
      </c>
      <c r="AG19" s="6">
        <f t="shared" si="15"/>
        <v>121.94892062378412</v>
      </c>
      <c r="AH19" s="6">
        <f t="shared" si="15"/>
        <v>130.3171493179193</v>
      </c>
      <c r="AI19" s="6">
        <f t="shared" si="15"/>
        <v>137.5085219402846</v>
      </c>
      <c r="AJ19" s="6">
        <f t="shared" si="15"/>
        <v>143.50127004168053</v>
      </c>
      <c r="AK19" s="6">
        <f t="shared" si="15"/>
        <v>148.19812806045738</v>
      </c>
      <c r="AL19" s="6">
        <f t="shared" si="15"/>
        <v>151.60320739861208</v>
      </c>
      <c r="AM19" s="6">
        <f t="shared" si="15"/>
        <v>153.63925270804006</v>
      </c>
      <c r="AN19" s="6">
        <f t="shared" si="15"/>
        <v>154.3361054913889</v>
      </c>
      <c r="AO19" s="11">
        <f t="shared" si="3"/>
        <v>153.63925270804006</v>
      </c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2:52" ht="12.75">
      <c r="B20" s="9">
        <f t="shared" si="7"/>
        <v>68.50153785868407</v>
      </c>
      <c r="C20" s="6">
        <f t="shared" si="8"/>
        <v>81.88357283275478</v>
      </c>
      <c r="D20" s="6">
        <f t="shared" si="8"/>
        <v>94.5518033543382</v>
      </c>
      <c r="E20" s="6">
        <f t="shared" si="8"/>
        <v>106.3661345670863</v>
      </c>
      <c r="F20" s="6">
        <f t="shared" si="8"/>
        <v>117.25325160836856</v>
      </c>
      <c r="G20" s="6">
        <f t="shared" si="8"/>
        <v>127.0814711928893</v>
      </c>
      <c r="H20" s="6">
        <f t="shared" si="8"/>
        <v>135.80192027472765</v>
      </c>
      <c r="I20" s="6">
        <f t="shared" si="8"/>
        <v>143.29598903554245</v>
      </c>
      <c r="J20" s="6">
        <f t="shared" si="8"/>
        <v>149.54097308591437</v>
      </c>
      <c r="K20" s="6">
        <f t="shared" si="8"/>
        <v>154.43553250042834</v>
      </c>
      <c r="L20" s="6">
        <f t="shared" si="8"/>
        <v>157.98393053070615</v>
      </c>
      <c r="M20" s="6">
        <f t="shared" si="8"/>
        <v>160.10568109841884</v>
      </c>
      <c r="N20" s="6">
        <f t="shared" si="8"/>
        <v>160.83185986775956</v>
      </c>
      <c r="O20" s="11">
        <f t="shared" si="1"/>
        <v>160.10568109841884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9">
        <f t="shared" si="5"/>
        <v>68.7569605422828</v>
      </c>
      <c r="AC20" s="6">
        <f aca="true" t="shared" si="16" ref="AC20:AN20">IF(s=0,To,IF(w=1,(D20+C21+B20+C19)/4,AC20))</f>
        <v>82.20184543042089</v>
      </c>
      <c r="AD20" s="6">
        <f t="shared" si="16"/>
        <v>94.90435890399101</v>
      </c>
      <c r="AE20" s="6">
        <f t="shared" si="16"/>
        <v>106.77956507692447</v>
      </c>
      <c r="AF20" s="6">
        <f t="shared" si="16"/>
        <v>117.69044962059381</v>
      </c>
      <c r="AG20" s="6">
        <f t="shared" si="16"/>
        <v>127.57541317734332</v>
      </c>
      <c r="AH20" s="6">
        <f t="shared" si="16"/>
        <v>136.30827348038088</v>
      </c>
      <c r="AI20" s="6">
        <f t="shared" si="16"/>
        <v>143.85294633918835</v>
      </c>
      <c r="AJ20" s="6">
        <f t="shared" si="16"/>
        <v>150.09854715113732</v>
      </c>
      <c r="AK20" s="6">
        <f t="shared" si="16"/>
        <v>155.0357799081864</v>
      </c>
      <c r="AL20" s="6">
        <f t="shared" si="16"/>
        <v>158.57297971123512</v>
      </c>
      <c r="AM20" s="6">
        <f t="shared" si="16"/>
        <v>160.72796291567198</v>
      </c>
      <c r="AN20" s="6">
        <f t="shared" si="16"/>
        <v>161.43152581802957</v>
      </c>
      <c r="AO20" s="11">
        <f t="shared" si="3"/>
        <v>160.72796291567198</v>
      </c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2:52" ht="12.75">
      <c r="B21" s="9">
        <f t="shared" si="7"/>
        <v>71.08032866378528</v>
      </c>
      <c r="C21" s="6">
        <f t="shared" si="8"/>
        <v>84.97957922888367</v>
      </c>
      <c r="D21" s="6">
        <f t="shared" si="8"/>
        <v>98.11137747313053</v>
      </c>
      <c r="E21" s="6">
        <f t="shared" si="8"/>
        <v>110.38790522678909</v>
      </c>
      <c r="F21" s="6">
        <f t="shared" si="8"/>
        <v>121.66753069373074</v>
      </c>
      <c r="G21" s="6">
        <f t="shared" si="8"/>
        <v>131.88655781287406</v>
      </c>
      <c r="H21" s="6">
        <f t="shared" si="8"/>
        <v>140.91455535779545</v>
      </c>
      <c r="I21" s="6">
        <f t="shared" si="8"/>
        <v>148.71420222645745</v>
      </c>
      <c r="J21" s="6">
        <f t="shared" si="8"/>
        <v>155.17088385250239</v>
      </c>
      <c r="K21" s="6">
        <f t="shared" si="8"/>
        <v>160.27497084722557</v>
      </c>
      <c r="L21" s="6">
        <f t="shared" si="8"/>
        <v>163.9317194387748</v>
      </c>
      <c r="M21" s="6">
        <f t="shared" si="8"/>
        <v>166.15952786645676</v>
      </c>
      <c r="N21" s="6">
        <f t="shared" si="8"/>
        <v>166.8868736837161</v>
      </c>
      <c r="O21" s="11">
        <f t="shared" si="1"/>
        <v>166.15952786645676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9">
        <f t="shared" si="5"/>
        <v>71.35656380703584</v>
      </c>
      <c r="AC21" s="6">
        <f aca="true" t="shared" si="17" ref="AC21:AN21">IF(s=0,To,IF(w=1,(D21+C22+B21+C20)/4,AC21))</f>
        <v>85.29639439654234</v>
      </c>
      <c r="AD21" s="6">
        <f t="shared" si="17"/>
        <v>98.49266206191453</v>
      </c>
      <c r="AE21" s="6">
        <f t="shared" si="17"/>
        <v>110.7994441349014</v>
      </c>
      <c r="AF21" s="6">
        <f t="shared" si="17"/>
        <v>122.14035624311633</v>
      </c>
      <c r="AG21" s="6">
        <f t="shared" si="17"/>
        <v>132.3782410467984</v>
      </c>
      <c r="AH21" s="6">
        <f t="shared" si="17"/>
        <v>141.46217226445964</v>
      </c>
      <c r="AI21" s="6">
        <f t="shared" si="17"/>
        <v>149.268613570367</v>
      </c>
      <c r="AJ21" s="6">
        <f t="shared" si="17"/>
        <v>155.7738960546022</v>
      </c>
      <c r="AK21" s="6">
        <f t="shared" si="17"/>
        <v>160.87247507888358</v>
      </c>
      <c r="AL21" s="6">
        <f t="shared" si="17"/>
        <v>164.56877190035408</v>
      </c>
      <c r="AM21" s="6">
        <f t="shared" si="17"/>
        <v>166.77896615637064</v>
      </c>
      <c r="AN21" s="6">
        <f t="shared" si="17"/>
        <v>167.53540814830544</v>
      </c>
      <c r="AO21" s="11">
        <f t="shared" si="3"/>
        <v>166.77896615637064</v>
      </c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2:52" ht="12.75">
      <c r="B22" s="9">
        <f t="shared" si="7"/>
        <v>73.22270468013613</v>
      </c>
      <c r="C22" s="6">
        <f t="shared" si="8"/>
        <v>87.52714262186089</v>
      </c>
      <c r="D22" s="6">
        <f t="shared" si="8"/>
        <v>101.06856633325681</v>
      </c>
      <c r="E22" s="6">
        <f t="shared" si="8"/>
        <v>113.69724661287508</v>
      </c>
      <c r="F22" s="6">
        <f t="shared" si="8"/>
        <v>125.33478931920949</v>
      </c>
      <c r="G22" s="6">
        <f t="shared" si="8"/>
        <v>135.8404621461544</v>
      </c>
      <c r="H22" s="6">
        <f t="shared" si="8"/>
        <v>145.1619924240339</v>
      </c>
      <c r="I22" s="6">
        <f t="shared" si="8"/>
        <v>153.17262706528214</v>
      </c>
      <c r="J22" s="6">
        <f t="shared" si="8"/>
        <v>159.84806180885056</v>
      </c>
      <c r="K22" s="6">
        <f t="shared" si="8"/>
        <v>165.08000740971372</v>
      </c>
      <c r="L22" s="6">
        <f t="shared" si="8"/>
        <v>168.87298327843686</v>
      </c>
      <c r="M22" s="6">
        <f t="shared" si="8"/>
        <v>171.14099383004765</v>
      </c>
      <c r="N22" s="6">
        <f t="shared" si="8"/>
        <v>171.91721751098726</v>
      </c>
      <c r="O22" s="11">
        <f t="shared" si="1"/>
        <v>171.14099383004765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9">
        <f t="shared" si="5"/>
        <v>73.49565063379318</v>
      </c>
      <c r="AC22" s="6">
        <f aca="true" t="shared" si="18" ref="AC22:AN22">IF(s=0,To,IF(w=1,(D22+C23+B22+C21)/4,AC22))</f>
        <v>87.86724561616336</v>
      </c>
      <c r="AD22" s="6">
        <f t="shared" si="18"/>
        <v>101.4453124570874</v>
      </c>
      <c r="AE22" s="6">
        <f t="shared" si="18"/>
        <v>114.13903752520099</v>
      </c>
      <c r="AF22" s="6">
        <f t="shared" si="18"/>
        <v>125.8019879726293</v>
      </c>
      <c r="AG22" s="6">
        <f t="shared" si="18"/>
        <v>136.36828956657695</v>
      </c>
      <c r="AH22" s="6">
        <f t="shared" si="18"/>
        <v>145.70309333363554</v>
      </c>
      <c r="AI22" s="6">
        <f t="shared" si="18"/>
        <v>153.76779424757962</v>
      </c>
      <c r="AJ22" s="6">
        <f t="shared" si="18"/>
        <v>160.44389960962167</v>
      </c>
      <c r="AK22" s="6">
        <f t="shared" si="18"/>
        <v>165.72143552575955</v>
      </c>
      <c r="AL22" s="6">
        <f t="shared" si="18"/>
        <v>169.5024568086098</v>
      </c>
      <c r="AM22" s="6">
        <f t="shared" si="18"/>
        <v>171.80596850149547</v>
      </c>
      <c r="AN22" s="6">
        <f t="shared" si="18"/>
        <v>172.55803660409356</v>
      </c>
      <c r="AO22" s="11">
        <f t="shared" si="3"/>
        <v>171.80596850149547</v>
      </c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2:52" ht="12.75">
      <c r="B23" s="9">
        <f t="shared" si="7"/>
        <v>74.89267750001723</v>
      </c>
      <c r="C23" s="6">
        <f t="shared" si="8"/>
        <v>89.5374873829598</v>
      </c>
      <c r="D23" s="6">
        <f t="shared" si="8"/>
        <v>103.37368911102266</v>
      </c>
      <c r="E23" s="6">
        <f t="shared" si="8"/>
        <v>116.30873407660941</v>
      </c>
      <c r="F23" s="6">
        <f t="shared" si="8"/>
        <v>128.19341487024016</v>
      </c>
      <c r="G23" s="6">
        <f t="shared" si="8"/>
        <v>138.96059413168365</v>
      </c>
      <c r="H23" s="6">
        <f t="shared" si="8"/>
        <v>148.47287023245855</v>
      </c>
      <c r="I23" s="6">
        <f t="shared" si="8"/>
        <v>156.6908916029622</v>
      </c>
      <c r="J23" s="6">
        <f t="shared" si="8"/>
        <v>163.4939252439704</v>
      </c>
      <c r="K23" s="6">
        <f t="shared" si="8"/>
        <v>168.87179374823683</v>
      </c>
      <c r="L23" s="6">
        <f t="shared" si="8"/>
        <v>172.72470337982713</v>
      </c>
      <c r="M23" s="6">
        <f t="shared" si="8"/>
        <v>175.0720059099236</v>
      </c>
      <c r="N23" s="6">
        <f t="shared" si="8"/>
        <v>175.838376064891</v>
      </c>
      <c r="O23" s="11">
        <f t="shared" si="1"/>
        <v>175.0720059099236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9">
        <f t="shared" si="5"/>
        <v>75.18365092962325</v>
      </c>
      <c r="AC23" s="6">
        <f aca="true" t="shared" si="19" ref="AC23:AN23">IF(s=0,To,IF(w=1,(D23+C24+B23+C22)/4,AC23))</f>
        <v>89.87121300002067</v>
      </c>
      <c r="AD23" s="6">
        <f t="shared" si="19"/>
        <v>103.77532012974835</v>
      </c>
      <c r="AE23" s="6">
        <f t="shared" si="19"/>
        <v>116.74224188688221</v>
      </c>
      <c r="AF23" s="6">
        <f t="shared" si="19"/>
        <v>128.69147394194366</v>
      </c>
      <c r="AG23" s="6">
        <f t="shared" si="19"/>
        <v>139.47852623155438</v>
      </c>
      <c r="AH23" s="6">
        <f t="shared" si="19"/>
        <v>149.04971361751944</v>
      </c>
      <c r="AI23" s="6">
        <f t="shared" si="19"/>
        <v>157.27490174750434</v>
      </c>
      <c r="AJ23" s="6">
        <f t="shared" si="19"/>
        <v>164.12912140746084</v>
      </c>
      <c r="AK23" s="6">
        <f t="shared" si="19"/>
        <v>169.5011981417398</v>
      </c>
      <c r="AL23" s="6">
        <f t="shared" si="19"/>
        <v>173.39575718613833</v>
      </c>
      <c r="AM23" s="6">
        <f t="shared" si="19"/>
        <v>175.72451575111666</v>
      </c>
      <c r="AN23" s="6">
        <f t="shared" si="19"/>
        <v>176.52152489265265</v>
      </c>
      <c r="AO23" s="11">
        <f t="shared" si="3"/>
        <v>175.72451575111666</v>
      </c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2:52" ht="12.75">
      <c r="B24" s="9">
        <f t="shared" si="7"/>
        <v>76.10311071358687</v>
      </c>
      <c r="C24" s="6">
        <f t="shared" si="8"/>
        <v>90.97032315122755</v>
      </c>
      <c r="D24" s="6">
        <f t="shared" si="8"/>
        <v>105.04449661290968</v>
      </c>
      <c r="E24" s="6">
        <f t="shared" si="8"/>
        <v>118.17002636639604</v>
      </c>
      <c r="F24" s="6">
        <f t="shared" si="8"/>
        <v>130.26541633979036</v>
      </c>
      <c r="G24" s="6">
        <f t="shared" si="8"/>
        <v>141.1844164549742</v>
      </c>
      <c r="H24" s="6">
        <f t="shared" si="8"/>
        <v>150.87267631747233</v>
      </c>
      <c r="I24" s="6">
        <f t="shared" si="8"/>
        <v>159.19847821893467</v>
      </c>
      <c r="J24" s="6">
        <f t="shared" si="8"/>
        <v>166.1365377732931</v>
      </c>
      <c r="K24" s="6">
        <f t="shared" si="8"/>
        <v>171.57432997662588</v>
      </c>
      <c r="L24" s="6">
        <f t="shared" si="8"/>
        <v>175.5165261868018</v>
      </c>
      <c r="M24" s="6">
        <f t="shared" si="8"/>
        <v>177.87377378927906</v>
      </c>
      <c r="N24" s="6">
        <f t="shared" si="8"/>
        <v>178.68052965714486</v>
      </c>
      <c r="O24" s="11">
        <f t="shared" si="1"/>
        <v>177.87377378927906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9">
        <f t="shared" si="5"/>
        <v>76.38673840658586</v>
      </c>
      <c r="AC24" s="6">
        <f aca="true" t="shared" si="20" ref="AC24:AN24">IF(s=0,To,IF(w=1,(D24+C25+B24+C23)/4,AC24))</f>
        <v>91.32373285630425</v>
      </c>
      <c r="AD24" s="6">
        <f t="shared" si="20"/>
        <v>105.43598910010029</v>
      </c>
      <c r="AE24" s="6">
        <f t="shared" si="20"/>
        <v>118.62910470954463</v>
      </c>
      <c r="AF24" s="6">
        <f t="shared" si="20"/>
        <v>130.75090338989475</v>
      </c>
      <c r="AG24" s="6">
        <f t="shared" si="20"/>
        <v>141.73289940069452</v>
      </c>
      <c r="AH24" s="6">
        <f t="shared" si="20"/>
        <v>151.43495961713987</v>
      </c>
      <c r="AI24" s="6">
        <f t="shared" si="20"/>
        <v>159.81693713928897</v>
      </c>
      <c r="AJ24" s="6">
        <f t="shared" si="20"/>
        <v>166.75570147701586</v>
      </c>
      <c r="AK24" s="6">
        <f t="shared" si="20"/>
        <v>172.24086087358856</v>
      </c>
      <c r="AL24" s="6">
        <f t="shared" si="20"/>
        <v>176.17064281784218</v>
      </c>
      <c r="AM24" s="6">
        <f t="shared" si="20"/>
        <v>178.5647730594079</v>
      </c>
      <c r="AN24" s="6">
        <f t="shared" si="20"/>
        <v>179.34643615323722</v>
      </c>
      <c r="AO24" s="11">
        <f t="shared" si="3"/>
        <v>178.5647730594079</v>
      </c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2:52" ht="12.75">
      <c r="B25" s="9">
        <f t="shared" si="7"/>
        <v>76.82279341516941</v>
      </c>
      <c r="C25" s="6">
        <f t="shared" si="8"/>
        <v>91.84507074274592</v>
      </c>
      <c r="D25" s="6">
        <f t="shared" si="8"/>
        <v>106.03790394683043</v>
      </c>
      <c r="E25" s="6">
        <f t="shared" si="8"/>
        <v>119.30634807702597</v>
      </c>
      <c r="F25" s="6">
        <f t="shared" si="8"/>
        <v>131.49736178422484</v>
      </c>
      <c r="G25" s="6">
        <f t="shared" si="8"/>
        <v>142.54206371015675</v>
      </c>
      <c r="H25" s="6">
        <f t="shared" si="8"/>
        <v>152.29952500654196</v>
      </c>
      <c r="I25" s="6">
        <f t="shared" si="8"/>
        <v>160.72936412039726</v>
      </c>
      <c r="J25" s="6">
        <f t="shared" si="8"/>
        <v>167.70775242297412</v>
      </c>
      <c r="K25" s="6">
        <f t="shared" si="8"/>
        <v>173.2242328646382</v>
      </c>
      <c r="L25" s="6">
        <f t="shared" si="8"/>
        <v>177.17645721278728</v>
      </c>
      <c r="M25" s="6">
        <f t="shared" si="8"/>
        <v>179.58425768200286</v>
      </c>
      <c r="N25" s="6">
        <f t="shared" si="8"/>
        <v>180.37038601764658</v>
      </c>
      <c r="O25" s="11">
        <f t="shared" si="1"/>
        <v>179.58425768200286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9">
        <f t="shared" si="5"/>
        <v>77.12122316093583</v>
      </c>
      <c r="AC25" s="6">
        <f aca="true" t="shared" si="21" ref="AC25:AN25">IF(s=0,To,IF(w=1,(D25+C26+B25+C24)/4,AC25))</f>
        <v>92.18735209820329</v>
      </c>
      <c r="AD25" s="6">
        <f t="shared" si="21"/>
        <v>106.44982875604147</v>
      </c>
      <c r="AE25" s="6">
        <f t="shared" si="21"/>
        <v>119.75097108870692</v>
      </c>
      <c r="AF25" s="6">
        <f t="shared" si="21"/>
        <v>132.0081873069786</v>
      </c>
      <c r="AG25" s="6">
        <f t="shared" si="21"/>
        <v>143.0732765813078</v>
      </c>
      <c r="AH25" s="6">
        <f t="shared" si="21"/>
        <v>152.89115511238637</v>
      </c>
      <c r="AI25" s="6">
        <f t="shared" si="21"/>
        <v>161.32835003407857</v>
      </c>
      <c r="AJ25" s="6">
        <f t="shared" si="21"/>
        <v>168.35923167283406</v>
      </c>
      <c r="AK25" s="6">
        <f t="shared" si="21"/>
        <v>173.86977746990576</v>
      </c>
      <c r="AL25" s="6">
        <f t="shared" si="21"/>
        <v>177.86471362807245</v>
      </c>
      <c r="AM25" s="6">
        <f t="shared" si="21"/>
        <v>180.25350043492023</v>
      </c>
      <c r="AN25" s="6">
        <f t="shared" si="21"/>
        <v>181.0710476171109</v>
      </c>
      <c r="AO25" s="11">
        <f t="shared" si="3"/>
        <v>180.25350043492023</v>
      </c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2:52" ht="12.75">
      <c r="B26" s="9">
        <f t="shared" si="7"/>
        <v>77.07124849808508</v>
      </c>
      <c r="C26" s="11">
        <f t="shared" si="8"/>
        <v>92.12761812055734</v>
      </c>
      <c r="D26" s="11">
        <f t="shared" si="8"/>
        <v>106.38085681133106</v>
      </c>
      <c r="E26" s="11">
        <f t="shared" si="8"/>
        <v>119.67338543867871</v>
      </c>
      <c r="F26" s="11">
        <f t="shared" si="8"/>
        <v>131.92266479251597</v>
      </c>
      <c r="G26" s="11">
        <f t="shared" si="8"/>
        <v>142.98059075831176</v>
      </c>
      <c r="H26" s="11">
        <f t="shared" si="8"/>
        <v>152.79211395060497</v>
      </c>
      <c r="I26" s="11">
        <f t="shared" si="8"/>
        <v>161.22384864317377</v>
      </c>
      <c r="J26" s="11">
        <f t="shared" si="8"/>
        <v>168.2501802967014</v>
      </c>
      <c r="K26" s="11">
        <f t="shared" si="8"/>
        <v>173.75716094479722</v>
      </c>
      <c r="L26" s="11">
        <f t="shared" si="8"/>
        <v>177.7495122409057</v>
      </c>
      <c r="M26" s="11">
        <f t="shared" si="8"/>
        <v>180.13675401145753</v>
      </c>
      <c r="N26" s="11">
        <f t="shared" si="8"/>
        <v>180.95377202026555</v>
      </c>
      <c r="O26" s="11">
        <f t="shared" si="1"/>
        <v>180.13675401145753</v>
      </c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0">
        <f t="shared" si="5"/>
        <v>77.35846478551161</v>
      </c>
      <c r="AC26" s="14">
        <f aca="true" t="shared" si="22" ref="AC26:AN26">IF(s=0,To,IF(w=1,(D26+C27+B26+C25)/4,AC26))</f>
        <v>92.4854981977021</v>
      </c>
      <c r="AD26" s="14">
        <f t="shared" si="22"/>
        <v>106.77730350031116</v>
      </c>
      <c r="AE26" s="14">
        <f t="shared" si="22"/>
        <v>120.13827153553915</v>
      </c>
      <c r="AF26" s="14">
        <f t="shared" si="22"/>
        <v>132.41429607698979</v>
      </c>
      <c r="AG26" s="14">
        <f t="shared" si="22"/>
        <v>143.5360130205675</v>
      </c>
      <c r="AH26" s="14">
        <f t="shared" si="22"/>
        <v>153.36151379364165</v>
      </c>
      <c r="AI26" s="14">
        <f t="shared" si="22"/>
        <v>161.85013255707966</v>
      </c>
      <c r="AJ26" s="14">
        <f t="shared" si="22"/>
        <v>168.87718071089628</v>
      </c>
      <c r="AK26" s="14">
        <f t="shared" si="22"/>
        <v>174.43212528405775</v>
      </c>
      <c r="AL26" s="14">
        <f t="shared" si="22"/>
        <v>178.41190812848106</v>
      </c>
      <c r="AM26" s="14">
        <f t="shared" si="22"/>
        <v>180.83649642342016</v>
      </c>
      <c r="AN26" s="14">
        <f t="shared" si="22"/>
        <v>181.62810704750862</v>
      </c>
      <c r="AO26" s="14">
        <f t="shared" si="3"/>
        <v>180.83649642342016</v>
      </c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2:52" ht="12.75">
      <c r="B27" s="6">
        <f aca="true" t="shared" si="23" ref="B27:O27">B25</f>
        <v>76.82279341516941</v>
      </c>
      <c r="C27" s="6">
        <f t="shared" si="23"/>
        <v>91.84507074274592</v>
      </c>
      <c r="D27" s="6">
        <f t="shared" si="23"/>
        <v>106.03790394683043</v>
      </c>
      <c r="E27" s="6">
        <f t="shared" si="23"/>
        <v>119.30634807702597</v>
      </c>
      <c r="F27" s="6">
        <f t="shared" si="23"/>
        <v>131.49736178422484</v>
      </c>
      <c r="G27" s="6">
        <f t="shared" si="23"/>
        <v>142.54206371015675</v>
      </c>
      <c r="H27" s="6">
        <f t="shared" si="23"/>
        <v>152.29952500654196</v>
      </c>
      <c r="I27" s="6">
        <f t="shared" si="23"/>
        <v>160.72936412039726</v>
      </c>
      <c r="J27" s="6">
        <f t="shared" si="23"/>
        <v>167.70775242297412</v>
      </c>
      <c r="K27" s="6">
        <f t="shared" si="23"/>
        <v>173.2242328646382</v>
      </c>
      <c r="L27" s="6">
        <f t="shared" si="23"/>
        <v>177.17645721278728</v>
      </c>
      <c r="M27" s="6">
        <f t="shared" si="23"/>
        <v>179.58425768200286</v>
      </c>
      <c r="N27" s="6">
        <f t="shared" si="23"/>
        <v>180.37038601764658</v>
      </c>
      <c r="O27" s="6">
        <f t="shared" si="23"/>
        <v>179.58425768200286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6">
        <f aca="true" t="shared" si="24" ref="AB27:AO27">AB25</f>
        <v>77.12122316093583</v>
      </c>
      <c r="AC27" s="6">
        <f t="shared" si="24"/>
        <v>92.18735209820329</v>
      </c>
      <c r="AD27" s="6">
        <f t="shared" si="24"/>
        <v>106.44982875604147</v>
      </c>
      <c r="AE27" s="6">
        <f t="shared" si="24"/>
        <v>119.75097108870692</v>
      </c>
      <c r="AF27" s="6">
        <f t="shared" si="24"/>
        <v>132.0081873069786</v>
      </c>
      <c r="AG27" s="6">
        <f t="shared" si="24"/>
        <v>143.0732765813078</v>
      </c>
      <c r="AH27" s="6">
        <f t="shared" si="24"/>
        <v>152.89115511238637</v>
      </c>
      <c r="AI27" s="6">
        <f t="shared" si="24"/>
        <v>161.32835003407857</v>
      </c>
      <c r="AJ27" s="6">
        <f t="shared" si="24"/>
        <v>168.35923167283406</v>
      </c>
      <c r="AK27" s="6">
        <f t="shared" si="24"/>
        <v>173.86977746990576</v>
      </c>
      <c r="AL27" s="6">
        <f t="shared" si="24"/>
        <v>177.86471362807245</v>
      </c>
      <c r="AM27" s="6">
        <f t="shared" si="24"/>
        <v>180.25350043492023</v>
      </c>
      <c r="AN27" s="6">
        <f t="shared" si="24"/>
        <v>181.0710476171109</v>
      </c>
      <c r="AO27" s="6">
        <f t="shared" si="24"/>
        <v>180.25350043492023</v>
      </c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2:52" ht="1.5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2:52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2:52" ht="12.75">
      <c r="B30" s="17" t="s">
        <v>23</v>
      </c>
      <c r="C30" s="17" t="s">
        <v>25</v>
      </c>
      <c r="D30" s="17"/>
      <c r="E30" s="17"/>
      <c r="F30" s="17"/>
      <c r="G30" s="17" t="s">
        <v>9</v>
      </c>
      <c r="H30" s="17" t="s">
        <v>24</v>
      </c>
      <c r="I30" s="17"/>
      <c r="J30" s="17"/>
      <c r="K30" s="17"/>
      <c r="L30" s="17"/>
      <c r="M30" s="17"/>
      <c r="N30" s="17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7" t="s">
        <v>23</v>
      </c>
      <c r="AC30" s="17" t="s">
        <v>25</v>
      </c>
      <c r="AD30" s="17"/>
      <c r="AE30" s="17"/>
      <c r="AF30" s="17"/>
      <c r="AG30" s="17" t="s">
        <v>9</v>
      </c>
      <c r="AH30" s="17" t="s">
        <v>24</v>
      </c>
      <c r="AI30" s="17"/>
      <c r="AJ30" s="17"/>
      <c r="AK30" s="17"/>
      <c r="AL30" s="17"/>
      <c r="AM30" s="17"/>
      <c r="AN30" s="17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2:52" ht="12.75">
      <c r="B31" s="7" t="str">
        <f>IF(s=0,"m",IF(AND(t&gt;12.3,B11&gt;450),"p",IF(B31="p","p","m")))</f>
        <v>m</v>
      </c>
      <c r="C31" s="7" t="str">
        <f aca="true" t="shared" si="25" ref="B31:N40">IF(s=0,"m",IF(AND(t&gt;12.3,C11&gt;450),"p",IF(C31="p","p","m")))</f>
        <v>m</v>
      </c>
      <c r="D31" s="7" t="str">
        <f t="shared" si="25"/>
        <v>m</v>
      </c>
      <c r="E31" s="7" t="str">
        <f t="shared" si="25"/>
        <v>m</v>
      </c>
      <c r="F31" s="7" t="str">
        <f t="shared" si="25"/>
        <v>m</v>
      </c>
      <c r="G31" s="7" t="str">
        <f t="shared" si="25"/>
        <v>m</v>
      </c>
      <c r="H31" s="7" t="str">
        <f t="shared" si="25"/>
        <v>m</v>
      </c>
      <c r="I31" s="7" t="str">
        <f t="shared" si="25"/>
        <v>m</v>
      </c>
      <c r="J31" s="7" t="str">
        <f t="shared" si="25"/>
        <v>m</v>
      </c>
      <c r="K31" s="7" t="str">
        <f t="shared" si="25"/>
        <v>m</v>
      </c>
      <c r="L31" s="7" t="str">
        <f t="shared" si="25"/>
        <v>m</v>
      </c>
      <c r="M31" s="7" t="str">
        <f t="shared" si="25"/>
        <v>m</v>
      </c>
      <c r="N31" s="7" t="str">
        <f t="shared" si="25"/>
        <v>m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8" t="str">
        <f aca="true" t="shared" si="26" ref="AB31:AN31">IF(s=0,"p",IF(AND(B11&lt;450,t&lt;12.5),"m",IF(AB31="m","m","p")))</f>
        <v>m</v>
      </c>
      <c r="AC31" s="8" t="str">
        <f t="shared" si="26"/>
        <v>m</v>
      </c>
      <c r="AD31" s="8" t="str">
        <f t="shared" si="26"/>
        <v>m</v>
      </c>
      <c r="AE31" s="8" t="str">
        <f t="shared" si="26"/>
        <v>m</v>
      </c>
      <c r="AF31" s="8" t="str">
        <f t="shared" si="26"/>
        <v>m</v>
      </c>
      <c r="AG31" s="8" t="str">
        <f t="shared" si="26"/>
        <v>m</v>
      </c>
      <c r="AH31" s="8" t="str">
        <f t="shared" si="26"/>
        <v>m</v>
      </c>
      <c r="AI31" s="8" t="str">
        <f t="shared" si="26"/>
        <v>m</v>
      </c>
      <c r="AJ31" s="8" t="str">
        <f t="shared" si="26"/>
        <v>m</v>
      </c>
      <c r="AK31" s="8" t="str">
        <f t="shared" si="26"/>
        <v>m</v>
      </c>
      <c r="AL31" s="8" t="str">
        <f t="shared" si="26"/>
        <v>m</v>
      </c>
      <c r="AM31" s="8" t="str">
        <f t="shared" si="26"/>
        <v>m</v>
      </c>
      <c r="AN31" s="8" t="str">
        <f t="shared" si="26"/>
        <v>m</v>
      </c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2:52" ht="12.75">
      <c r="B32" s="7" t="str">
        <f t="shared" si="25"/>
        <v>m</v>
      </c>
      <c r="C32" s="7" t="str">
        <f t="shared" si="25"/>
        <v>m</v>
      </c>
      <c r="D32" s="7" t="str">
        <f t="shared" si="25"/>
        <v>m</v>
      </c>
      <c r="E32" s="7" t="str">
        <f t="shared" si="25"/>
        <v>m</v>
      </c>
      <c r="F32" s="7" t="str">
        <f t="shared" si="25"/>
        <v>m</v>
      </c>
      <c r="G32" s="7" t="str">
        <f t="shared" si="25"/>
        <v>m</v>
      </c>
      <c r="H32" s="7" t="str">
        <f t="shared" si="25"/>
        <v>m</v>
      </c>
      <c r="I32" s="7" t="str">
        <f t="shared" si="25"/>
        <v>m</v>
      </c>
      <c r="J32" s="7" t="str">
        <f t="shared" si="25"/>
        <v>m</v>
      </c>
      <c r="K32" s="7" t="str">
        <f t="shared" si="25"/>
        <v>m</v>
      </c>
      <c r="L32" s="7" t="str">
        <f t="shared" si="25"/>
        <v>m</v>
      </c>
      <c r="M32" s="7" t="str">
        <f t="shared" si="25"/>
        <v>m</v>
      </c>
      <c r="N32" s="7" t="str">
        <f t="shared" si="25"/>
        <v>m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8" t="str">
        <f aca="true" t="shared" si="27" ref="AB32:AN32">IF(s=0,"p",IF(AND(B12&lt;450,t&lt;12.5),"m",IF(AB32="m","m","p")))</f>
        <v>m</v>
      </c>
      <c r="AC32" s="8" t="str">
        <f t="shared" si="27"/>
        <v>m</v>
      </c>
      <c r="AD32" s="8" t="str">
        <f t="shared" si="27"/>
        <v>m</v>
      </c>
      <c r="AE32" s="8" t="str">
        <f t="shared" si="27"/>
        <v>m</v>
      </c>
      <c r="AF32" s="8" t="str">
        <f t="shared" si="27"/>
        <v>m</v>
      </c>
      <c r="AG32" s="8" t="str">
        <f t="shared" si="27"/>
        <v>m</v>
      </c>
      <c r="AH32" s="8" t="str">
        <f t="shared" si="27"/>
        <v>m</v>
      </c>
      <c r="AI32" s="8" t="str">
        <f t="shared" si="27"/>
        <v>m</v>
      </c>
      <c r="AJ32" s="8" t="str">
        <f t="shared" si="27"/>
        <v>m</v>
      </c>
      <c r="AK32" s="8" t="str">
        <f t="shared" si="27"/>
        <v>m</v>
      </c>
      <c r="AL32" s="8" t="str">
        <f t="shared" si="27"/>
        <v>m</v>
      </c>
      <c r="AM32" s="8" t="str">
        <f t="shared" si="27"/>
        <v>m</v>
      </c>
      <c r="AN32" s="8" t="str">
        <f t="shared" si="27"/>
        <v>m</v>
      </c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2:52" ht="12.75">
      <c r="B33" s="7" t="str">
        <f t="shared" si="25"/>
        <v>m</v>
      </c>
      <c r="C33" s="7" t="str">
        <f t="shared" si="25"/>
        <v>m</v>
      </c>
      <c r="D33" s="7" t="str">
        <f t="shared" si="25"/>
        <v>m</v>
      </c>
      <c r="E33" s="7" t="str">
        <f t="shared" si="25"/>
        <v>m</v>
      </c>
      <c r="F33" s="7" t="str">
        <f t="shared" si="25"/>
        <v>m</v>
      </c>
      <c r="G33" s="7" t="str">
        <f t="shared" si="25"/>
        <v>m</v>
      </c>
      <c r="H33" s="7" t="str">
        <f t="shared" si="25"/>
        <v>m</v>
      </c>
      <c r="I33" s="7" t="str">
        <f t="shared" si="25"/>
        <v>m</v>
      </c>
      <c r="J33" s="7" t="str">
        <f t="shared" si="25"/>
        <v>m</v>
      </c>
      <c r="K33" s="7" t="str">
        <f t="shared" si="25"/>
        <v>m</v>
      </c>
      <c r="L33" s="7" t="str">
        <f t="shared" si="25"/>
        <v>p</v>
      </c>
      <c r="M33" s="7" t="str">
        <f t="shared" si="25"/>
        <v>p</v>
      </c>
      <c r="N33" s="7" t="str">
        <f t="shared" si="25"/>
        <v>p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8" t="str">
        <f aca="true" t="shared" si="28" ref="AB33:AN33">IF(s=0,"p",IF(AND(B13&lt;450,t&lt;12.5),"m",IF(AB33="m","m","p")))</f>
        <v>m</v>
      </c>
      <c r="AC33" s="8" t="str">
        <f t="shared" si="28"/>
        <v>m</v>
      </c>
      <c r="AD33" s="8" t="str">
        <f t="shared" si="28"/>
        <v>m</v>
      </c>
      <c r="AE33" s="8" t="str">
        <f t="shared" si="28"/>
        <v>m</v>
      </c>
      <c r="AF33" s="8" t="str">
        <f t="shared" si="28"/>
        <v>m</v>
      </c>
      <c r="AG33" s="8" t="str">
        <f t="shared" si="28"/>
        <v>m</v>
      </c>
      <c r="AH33" s="8" t="str">
        <f t="shared" si="28"/>
        <v>m</v>
      </c>
      <c r="AI33" s="8" t="str">
        <f t="shared" si="28"/>
        <v>m</v>
      </c>
      <c r="AJ33" s="8" t="str">
        <f t="shared" si="28"/>
        <v>m</v>
      </c>
      <c r="AK33" s="8" t="str">
        <f t="shared" si="28"/>
        <v>m</v>
      </c>
      <c r="AL33" s="8" t="str">
        <f t="shared" si="28"/>
        <v>p</v>
      </c>
      <c r="AM33" s="8" t="str">
        <f t="shared" si="28"/>
        <v>p</v>
      </c>
      <c r="AN33" s="8" t="str">
        <f t="shared" si="28"/>
        <v>p</v>
      </c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2:52" ht="12.75">
      <c r="B34" s="7" t="str">
        <f t="shared" si="25"/>
        <v>m</v>
      </c>
      <c r="C34" s="7" t="str">
        <f t="shared" si="25"/>
        <v>m</v>
      </c>
      <c r="D34" s="7" t="str">
        <f t="shared" si="25"/>
        <v>m</v>
      </c>
      <c r="E34" s="7" t="str">
        <f t="shared" si="25"/>
        <v>m</v>
      </c>
      <c r="F34" s="7" t="str">
        <f t="shared" si="25"/>
        <v>m</v>
      </c>
      <c r="G34" s="7" t="str">
        <f t="shared" si="25"/>
        <v>m</v>
      </c>
      <c r="H34" s="7" t="str">
        <f t="shared" si="25"/>
        <v>p</v>
      </c>
      <c r="I34" s="7" t="str">
        <f t="shared" si="25"/>
        <v>p</v>
      </c>
      <c r="J34" s="7" t="str">
        <f t="shared" si="25"/>
        <v>p</v>
      </c>
      <c r="K34" s="7" t="str">
        <f t="shared" si="25"/>
        <v>p</v>
      </c>
      <c r="L34" s="7" t="str">
        <f t="shared" si="25"/>
        <v>p</v>
      </c>
      <c r="M34" s="7" t="str">
        <f t="shared" si="25"/>
        <v>p</v>
      </c>
      <c r="N34" s="7" t="str">
        <f t="shared" si="25"/>
        <v>p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8" t="str">
        <f aca="true" t="shared" si="29" ref="AB34:AN34">IF(s=0,"p",IF(AND(B14&lt;450,t&lt;12.5),"m",IF(AB34="m","m","p")))</f>
        <v>m</v>
      </c>
      <c r="AC34" s="8" t="str">
        <f t="shared" si="29"/>
        <v>m</v>
      </c>
      <c r="AD34" s="8" t="str">
        <f t="shared" si="29"/>
        <v>m</v>
      </c>
      <c r="AE34" s="8" t="str">
        <f t="shared" si="29"/>
        <v>m</v>
      </c>
      <c r="AF34" s="8" t="str">
        <f t="shared" si="29"/>
        <v>m</v>
      </c>
      <c r="AG34" s="8" t="str">
        <f t="shared" si="29"/>
        <v>m</v>
      </c>
      <c r="AH34" s="8" t="str">
        <f t="shared" si="29"/>
        <v>p</v>
      </c>
      <c r="AI34" s="8" t="str">
        <f t="shared" si="29"/>
        <v>p</v>
      </c>
      <c r="AJ34" s="8" t="str">
        <f t="shared" si="29"/>
        <v>p</v>
      </c>
      <c r="AK34" s="8" t="str">
        <f t="shared" si="29"/>
        <v>p</v>
      </c>
      <c r="AL34" s="8" t="str">
        <f t="shared" si="29"/>
        <v>p</v>
      </c>
      <c r="AM34" s="8" t="str">
        <f t="shared" si="29"/>
        <v>p</v>
      </c>
      <c r="AN34" s="8" t="str">
        <f t="shared" si="29"/>
        <v>p</v>
      </c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2:52" ht="12.75">
      <c r="B35" s="7" t="str">
        <f t="shared" si="25"/>
        <v>m</v>
      </c>
      <c r="C35" s="7" t="str">
        <f t="shared" si="25"/>
        <v>m</v>
      </c>
      <c r="D35" s="7" t="str">
        <f t="shared" si="25"/>
        <v>m</v>
      </c>
      <c r="E35" s="7" t="str">
        <f t="shared" si="25"/>
        <v>m</v>
      </c>
      <c r="F35" s="7" t="str">
        <f t="shared" si="25"/>
        <v>m</v>
      </c>
      <c r="G35" s="7" t="str">
        <f t="shared" si="25"/>
        <v>p</v>
      </c>
      <c r="H35" s="7" t="str">
        <f t="shared" si="25"/>
        <v>p</v>
      </c>
      <c r="I35" s="7" t="str">
        <f t="shared" si="25"/>
        <v>p</v>
      </c>
      <c r="J35" s="7" t="str">
        <f t="shared" si="25"/>
        <v>p</v>
      </c>
      <c r="K35" s="7" t="str">
        <f t="shared" si="25"/>
        <v>p</v>
      </c>
      <c r="L35" s="7" t="str">
        <f t="shared" si="25"/>
        <v>p</v>
      </c>
      <c r="M35" s="7" t="str">
        <f t="shared" si="25"/>
        <v>p</v>
      </c>
      <c r="N35" s="7" t="str">
        <f t="shared" si="25"/>
        <v>p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8" t="str">
        <f aca="true" t="shared" si="30" ref="AB35:AN35">IF(s=0,"p",IF(AND(B15&lt;450,t&lt;12.5),"m",IF(AB35="m","m","p")))</f>
        <v>m</v>
      </c>
      <c r="AC35" s="8" t="str">
        <f t="shared" si="30"/>
        <v>m</v>
      </c>
      <c r="AD35" s="8" t="str">
        <f t="shared" si="30"/>
        <v>m</v>
      </c>
      <c r="AE35" s="8" t="str">
        <f t="shared" si="30"/>
        <v>m</v>
      </c>
      <c r="AF35" s="8" t="str">
        <f t="shared" si="30"/>
        <v>m</v>
      </c>
      <c r="AG35" s="8" t="str">
        <f t="shared" si="30"/>
        <v>p</v>
      </c>
      <c r="AH35" s="8" t="str">
        <f t="shared" si="30"/>
        <v>p</v>
      </c>
      <c r="AI35" s="8" t="str">
        <f t="shared" si="30"/>
        <v>p</v>
      </c>
      <c r="AJ35" s="8" t="str">
        <f t="shared" si="30"/>
        <v>p</v>
      </c>
      <c r="AK35" s="8" t="str">
        <f t="shared" si="30"/>
        <v>p</v>
      </c>
      <c r="AL35" s="8" t="str">
        <f t="shared" si="30"/>
        <v>p</v>
      </c>
      <c r="AM35" s="8" t="str">
        <f t="shared" si="30"/>
        <v>p</v>
      </c>
      <c r="AN35" s="8" t="str">
        <f t="shared" si="30"/>
        <v>p</v>
      </c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2:52" ht="12.75">
      <c r="B36" s="7" t="str">
        <f t="shared" si="25"/>
        <v>m</v>
      </c>
      <c r="C36" s="7" t="str">
        <f t="shared" si="25"/>
        <v>m</v>
      </c>
      <c r="D36" s="7" t="str">
        <f t="shared" si="25"/>
        <v>m</v>
      </c>
      <c r="E36" s="7" t="str">
        <f t="shared" si="25"/>
        <v>m</v>
      </c>
      <c r="F36" s="7" t="str">
        <f t="shared" si="25"/>
        <v>p</v>
      </c>
      <c r="G36" s="7" t="str">
        <f t="shared" si="25"/>
        <v>p</v>
      </c>
      <c r="H36" s="7" t="str">
        <f t="shared" si="25"/>
        <v>p</v>
      </c>
      <c r="I36" s="7" t="str">
        <f t="shared" si="25"/>
        <v>p</v>
      </c>
      <c r="J36" s="7" t="str">
        <f t="shared" si="25"/>
        <v>p</v>
      </c>
      <c r="K36" s="7" t="str">
        <f t="shared" si="25"/>
        <v>p</v>
      </c>
      <c r="L36" s="7" t="str">
        <f t="shared" si="25"/>
        <v>p</v>
      </c>
      <c r="M36" s="7" t="str">
        <f t="shared" si="25"/>
        <v>p</v>
      </c>
      <c r="N36" s="7" t="str">
        <f t="shared" si="25"/>
        <v>p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8" t="str">
        <f aca="true" t="shared" si="31" ref="AB36:AN36">IF(s=0,"p",IF(AND(B16&lt;450,t&lt;12.5),"m",IF(AB36="m","m","p")))</f>
        <v>m</v>
      </c>
      <c r="AC36" s="8" t="str">
        <f t="shared" si="31"/>
        <v>m</v>
      </c>
      <c r="AD36" s="8" t="str">
        <f t="shared" si="31"/>
        <v>m</v>
      </c>
      <c r="AE36" s="8" t="str">
        <f t="shared" si="31"/>
        <v>m</v>
      </c>
      <c r="AF36" s="8" t="str">
        <f t="shared" si="31"/>
        <v>p</v>
      </c>
      <c r="AG36" s="8" t="str">
        <f t="shared" si="31"/>
        <v>p</v>
      </c>
      <c r="AH36" s="8" t="str">
        <f t="shared" si="31"/>
        <v>p</v>
      </c>
      <c r="AI36" s="8" t="str">
        <f t="shared" si="31"/>
        <v>p</v>
      </c>
      <c r="AJ36" s="8" t="str">
        <f t="shared" si="31"/>
        <v>p</v>
      </c>
      <c r="AK36" s="8" t="str">
        <f t="shared" si="31"/>
        <v>p</v>
      </c>
      <c r="AL36" s="8" t="str">
        <f t="shared" si="31"/>
        <v>p</v>
      </c>
      <c r="AM36" s="8" t="str">
        <f t="shared" si="31"/>
        <v>p</v>
      </c>
      <c r="AN36" s="8" t="str">
        <f t="shared" si="31"/>
        <v>p</v>
      </c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2:52" ht="12.75">
      <c r="B37" s="7" t="str">
        <f t="shared" si="25"/>
        <v>m</v>
      </c>
      <c r="C37" s="7" t="str">
        <f t="shared" si="25"/>
        <v>m</v>
      </c>
      <c r="D37" s="7" t="str">
        <f t="shared" si="25"/>
        <v>m</v>
      </c>
      <c r="E37" s="7" t="str">
        <f t="shared" si="25"/>
        <v>p</v>
      </c>
      <c r="F37" s="7" t="str">
        <f t="shared" si="25"/>
        <v>p</v>
      </c>
      <c r="G37" s="7" t="str">
        <f t="shared" si="25"/>
        <v>p</v>
      </c>
      <c r="H37" s="7" t="str">
        <f t="shared" si="25"/>
        <v>p</v>
      </c>
      <c r="I37" s="7" t="str">
        <f t="shared" si="25"/>
        <v>p</v>
      </c>
      <c r="J37" s="7" t="str">
        <f t="shared" si="25"/>
        <v>p</v>
      </c>
      <c r="K37" s="7" t="str">
        <f t="shared" si="25"/>
        <v>p</v>
      </c>
      <c r="L37" s="7" t="str">
        <f t="shared" si="25"/>
        <v>p</v>
      </c>
      <c r="M37" s="7" t="str">
        <f t="shared" si="25"/>
        <v>p</v>
      </c>
      <c r="N37" s="7" t="str">
        <f t="shared" si="25"/>
        <v>p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8" t="str">
        <f aca="true" t="shared" si="32" ref="AB37:AN37">IF(s=0,"p",IF(AND(B17&lt;450,t&lt;12.5),"m",IF(AB37="m","m","p")))</f>
        <v>m</v>
      </c>
      <c r="AC37" s="8" t="str">
        <f t="shared" si="32"/>
        <v>m</v>
      </c>
      <c r="AD37" s="8" t="str">
        <f t="shared" si="32"/>
        <v>m</v>
      </c>
      <c r="AE37" s="8" t="str">
        <f t="shared" si="32"/>
        <v>p</v>
      </c>
      <c r="AF37" s="8" t="str">
        <f t="shared" si="32"/>
        <v>p</v>
      </c>
      <c r="AG37" s="8" t="str">
        <f t="shared" si="32"/>
        <v>p</v>
      </c>
      <c r="AH37" s="8" t="str">
        <f t="shared" si="32"/>
        <v>p</v>
      </c>
      <c r="AI37" s="8" t="str">
        <f t="shared" si="32"/>
        <v>p</v>
      </c>
      <c r="AJ37" s="8" t="str">
        <f t="shared" si="32"/>
        <v>p</v>
      </c>
      <c r="AK37" s="8" t="str">
        <f t="shared" si="32"/>
        <v>p</v>
      </c>
      <c r="AL37" s="8" t="str">
        <f t="shared" si="32"/>
        <v>p</v>
      </c>
      <c r="AM37" s="8" t="str">
        <f t="shared" si="32"/>
        <v>p</v>
      </c>
      <c r="AN37" s="8" t="str">
        <f t="shared" si="32"/>
        <v>p</v>
      </c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2:52" ht="12.75">
      <c r="B38" s="7" t="str">
        <f t="shared" si="25"/>
        <v>m</v>
      </c>
      <c r="C38" s="7" t="str">
        <f t="shared" si="25"/>
        <v>m</v>
      </c>
      <c r="D38" s="7" t="str">
        <f t="shared" si="25"/>
        <v>m</v>
      </c>
      <c r="E38" s="7" t="str">
        <f t="shared" si="25"/>
        <v>p</v>
      </c>
      <c r="F38" s="7" t="str">
        <f t="shared" si="25"/>
        <v>p</v>
      </c>
      <c r="G38" s="7" t="str">
        <f t="shared" si="25"/>
        <v>p</v>
      </c>
      <c r="H38" s="7" t="str">
        <f t="shared" si="25"/>
        <v>p</v>
      </c>
      <c r="I38" s="7" t="str">
        <f t="shared" si="25"/>
        <v>p</v>
      </c>
      <c r="J38" s="7" t="str">
        <f t="shared" si="25"/>
        <v>p</v>
      </c>
      <c r="K38" s="7" t="str">
        <f t="shared" si="25"/>
        <v>p</v>
      </c>
      <c r="L38" s="7" t="str">
        <f t="shared" si="25"/>
        <v>p</v>
      </c>
      <c r="M38" s="7" t="str">
        <f t="shared" si="25"/>
        <v>p</v>
      </c>
      <c r="N38" s="7" t="str">
        <f t="shared" si="25"/>
        <v>p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8" t="str">
        <f aca="true" t="shared" si="33" ref="AB38:AN38">IF(s=0,"p",IF(AND(B18&lt;450,t&lt;12.5),"m",IF(AB38="m","m","p")))</f>
        <v>m</v>
      </c>
      <c r="AC38" s="8" t="str">
        <f t="shared" si="33"/>
        <v>m</v>
      </c>
      <c r="AD38" s="8" t="str">
        <f t="shared" si="33"/>
        <v>m</v>
      </c>
      <c r="AE38" s="8" t="str">
        <f t="shared" si="33"/>
        <v>p</v>
      </c>
      <c r="AF38" s="8" t="str">
        <f t="shared" si="33"/>
        <v>p</v>
      </c>
      <c r="AG38" s="8" t="str">
        <f t="shared" si="33"/>
        <v>p</v>
      </c>
      <c r="AH38" s="8" t="str">
        <f t="shared" si="33"/>
        <v>p</v>
      </c>
      <c r="AI38" s="8" t="str">
        <f t="shared" si="33"/>
        <v>p</v>
      </c>
      <c r="AJ38" s="8" t="str">
        <f t="shared" si="33"/>
        <v>p</v>
      </c>
      <c r="AK38" s="8" t="str">
        <f t="shared" si="33"/>
        <v>p</v>
      </c>
      <c r="AL38" s="8" t="str">
        <f t="shared" si="33"/>
        <v>p</v>
      </c>
      <c r="AM38" s="8" t="str">
        <f t="shared" si="33"/>
        <v>p</v>
      </c>
      <c r="AN38" s="8" t="str">
        <f t="shared" si="33"/>
        <v>p</v>
      </c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2:52" ht="12.75">
      <c r="B39" s="7" t="str">
        <f t="shared" si="25"/>
        <v>m</v>
      </c>
      <c r="C39" s="7" t="str">
        <f t="shared" si="25"/>
        <v>m</v>
      </c>
      <c r="D39" s="7" t="str">
        <f t="shared" si="25"/>
        <v>m</v>
      </c>
      <c r="E39" s="7" t="str">
        <f t="shared" si="25"/>
        <v>p</v>
      </c>
      <c r="F39" s="7" t="str">
        <f t="shared" si="25"/>
        <v>p</v>
      </c>
      <c r="G39" s="7" t="str">
        <f t="shared" si="25"/>
        <v>p</v>
      </c>
      <c r="H39" s="7" t="str">
        <f t="shared" si="25"/>
        <v>p</v>
      </c>
      <c r="I39" s="7" t="str">
        <f t="shared" si="25"/>
        <v>p</v>
      </c>
      <c r="J39" s="7" t="str">
        <f t="shared" si="25"/>
        <v>p</v>
      </c>
      <c r="K39" s="7" t="str">
        <f t="shared" si="25"/>
        <v>p</v>
      </c>
      <c r="L39" s="7" t="str">
        <f t="shared" si="25"/>
        <v>p</v>
      </c>
      <c r="M39" s="7" t="str">
        <f t="shared" si="25"/>
        <v>p</v>
      </c>
      <c r="N39" s="7" t="str">
        <f t="shared" si="25"/>
        <v>p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8" t="str">
        <f aca="true" t="shared" si="34" ref="AB39:AN39">IF(s=0,"p",IF(AND(B19&lt;450,t&lt;12.5),"m",IF(AB39="m","m","p")))</f>
        <v>m</v>
      </c>
      <c r="AC39" s="8" t="str">
        <f t="shared" si="34"/>
        <v>m</v>
      </c>
      <c r="AD39" s="8" t="str">
        <f t="shared" si="34"/>
        <v>m</v>
      </c>
      <c r="AE39" s="8" t="str">
        <f t="shared" si="34"/>
        <v>p</v>
      </c>
      <c r="AF39" s="8" t="str">
        <f t="shared" si="34"/>
        <v>p</v>
      </c>
      <c r="AG39" s="8" t="str">
        <f t="shared" si="34"/>
        <v>p</v>
      </c>
      <c r="AH39" s="8" t="str">
        <f t="shared" si="34"/>
        <v>p</v>
      </c>
      <c r="AI39" s="8" t="str">
        <f t="shared" si="34"/>
        <v>p</v>
      </c>
      <c r="AJ39" s="8" t="str">
        <f t="shared" si="34"/>
        <v>p</v>
      </c>
      <c r="AK39" s="8" t="str">
        <f t="shared" si="34"/>
        <v>p</v>
      </c>
      <c r="AL39" s="8" t="str">
        <f t="shared" si="34"/>
        <v>p</v>
      </c>
      <c r="AM39" s="8" t="str">
        <f t="shared" si="34"/>
        <v>p</v>
      </c>
      <c r="AN39" s="8" t="str">
        <f t="shared" si="34"/>
        <v>p</v>
      </c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2:52" ht="12.75">
      <c r="B40" s="7" t="str">
        <f t="shared" si="25"/>
        <v>m</v>
      </c>
      <c r="C40" s="7" t="str">
        <f t="shared" si="25"/>
        <v>m</v>
      </c>
      <c r="D40" s="7" t="str">
        <f t="shared" si="25"/>
        <v>p</v>
      </c>
      <c r="E40" s="7" t="str">
        <f t="shared" si="25"/>
        <v>p</v>
      </c>
      <c r="F40" s="7" t="str">
        <f t="shared" si="25"/>
        <v>p</v>
      </c>
      <c r="G40" s="7" t="str">
        <f t="shared" si="25"/>
        <v>p</v>
      </c>
      <c r="H40" s="7" t="str">
        <f t="shared" si="25"/>
        <v>p</v>
      </c>
      <c r="I40" s="7" t="str">
        <f t="shared" si="25"/>
        <v>p</v>
      </c>
      <c r="J40" s="7" t="str">
        <f t="shared" si="25"/>
        <v>p</v>
      </c>
      <c r="K40" s="7" t="str">
        <f t="shared" si="25"/>
        <v>p</v>
      </c>
      <c r="L40" s="7" t="str">
        <f t="shared" si="25"/>
        <v>p</v>
      </c>
      <c r="M40" s="7" t="str">
        <f t="shared" si="25"/>
        <v>p</v>
      </c>
      <c r="N40" s="7" t="str">
        <f t="shared" si="25"/>
        <v>p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8" t="str">
        <f aca="true" t="shared" si="35" ref="AB40:AN40">IF(s=0,"p",IF(AND(B20&lt;450,t&lt;12.5),"m",IF(AB40="m","m","p")))</f>
        <v>m</v>
      </c>
      <c r="AC40" s="8" t="str">
        <f t="shared" si="35"/>
        <v>m</v>
      </c>
      <c r="AD40" s="8" t="str">
        <f t="shared" si="35"/>
        <v>p</v>
      </c>
      <c r="AE40" s="8" t="str">
        <f t="shared" si="35"/>
        <v>p</v>
      </c>
      <c r="AF40" s="8" t="str">
        <f t="shared" si="35"/>
        <v>p</v>
      </c>
      <c r="AG40" s="8" t="str">
        <f t="shared" si="35"/>
        <v>p</v>
      </c>
      <c r="AH40" s="8" t="str">
        <f t="shared" si="35"/>
        <v>p</v>
      </c>
      <c r="AI40" s="8" t="str">
        <f t="shared" si="35"/>
        <v>p</v>
      </c>
      <c r="AJ40" s="8" t="str">
        <f t="shared" si="35"/>
        <v>p</v>
      </c>
      <c r="AK40" s="8" t="str">
        <f t="shared" si="35"/>
        <v>p</v>
      </c>
      <c r="AL40" s="8" t="str">
        <f t="shared" si="35"/>
        <v>p</v>
      </c>
      <c r="AM40" s="8" t="str">
        <f t="shared" si="35"/>
        <v>p</v>
      </c>
      <c r="AN40" s="8" t="str">
        <f t="shared" si="35"/>
        <v>p</v>
      </c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2:52" ht="12.75">
      <c r="B41" s="7" t="str">
        <f aca="true" t="shared" si="36" ref="B41:N46">IF(s=0,"m",IF(AND(t&gt;12.3,B21&gt;450),"p",IF(B41="p","p","m")))</f>
        <v>m</v>
      </c>
      <c r="C41" s="7" t="str">
        <f t="shared" si="36"/>
        <v>m</v>
      </c>
      <c r="D41" s="7" t="str">
        <f t="shared" si="36"/>
        <v>p</v>
      </c>
      <c r="E41" s="7" t="str">
        <f t="shared" si="36"/>
        <v>p</v>
      </c>
      <c r="F41" s="7" t="str">
        <f t="shared" si="36"/>
        <v>p</v>
      </c>
      <c r="G41" s="7" t="str">
        <f t="shared" si="36"/>
        <v>p</v>
      </c>
      <c r="H41" s="7" t="str">
        <f t="shared" si="36"/>
        <v>p</v>
      </c>
      <c r="I41" s="7" t="str">
        <f t="shared" si="36"/>
        <v>p</v>
      </c>
      <c r="J41" s="7" t="str">
        <f t="shared" si="36"/>
        <v>p</v>
      </c>
      <c r="K41" s="7" t="str">
        <f t="shared" si="36"/>
        <v>p</v>
      </c>
      <c r="L41" s="7" t="str">
        <f t="shared" si="36"/>
        <v>p</v>
      </c>
      <c r="M41" s="7" t="str">
        <f t="shared" si="36"/>
        <v>p</v>
      </c>
      <c r="N41" s="7" t="str">
        <f t="shared" si="36"/>
        <v>p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8" t="str">
        <f aca="true" t="shared" si="37" ref="AB41:AN41">IF(s=0,"p",IF(AND(B21&lt;450,t&lt;12.5),"m",IF(AB41="m","m","p")))</f>
        <v>m</v>
      </c>
      <c r="AC41" s="8" t="str">
        <f t="shared" si="37"/>
        <v>m</v>
      </c>
      <c r="AD41" s="8" t="str">
        <f t="shared" si="37"/>
        <v>p</v>
      </c>
      <c r="AE41" s="8" t="str">
        <f t="shared" si="37"/>
        <v>p</v>
      </c>
      <c r="AF41" s="8" t="str">
        <f t="shared" si="37"/>
        <v>p</v>
      </c>
      <c r="AG41" s="8" t="str">
        <f t="shared" si="37"/>
        <v>p</v>
      </c>
      <c r="AH41" s="8" t="str">
        <f t="shared" si="37"/>
        <v>p</v>
      </c>
      <c r="AI41" s="8" t="str">
        <f t="shared" si="37"/>
        <v>p</v>
      </c>
      <c r="AJ41" s="8" t="str">
        <f t="shared" si="37"/>
        <v>p</v>
      </c>
      <c r="AK41" s="8" t="str">
        <f t="shared" si="37"/>
        <v>p</v>
      </c>
      <c r="AL41" s="8" t="str">
        <f t="shared" si="37"/>
        <v>p</v>
      </c>
      <c r="AM41" s="8" t="str">
        <f t="shared" si="37"/>
        <v>p</v>
      </c>
      <c r="AN41" s="8" t="str">
        <f t="shared" si="37"/>
        <v>p</v>
      </c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2:40" ht="12.75">
      <c r="B42" s="7" t="str">
        <f t="shared" si="36"/>
        <v>m</v>
      </c>
      <c r="C42" s="7" t="str">
        <f t="shared" si="36"/>
        <v>m</v>
      </c>
      <c r="D42" s="7" t="str">
        <f t="shared" si="36"/>
        <v>p</v>
      </c>
      <c r="E42" s="7" t="str">
        <f t="shared" si="36"/>
        <v>p</v>
      </c>
      <c r="F42" s="7" t="str">
        <f t="shared" si="36"/>
        <v>p</v>
      </c>
      <c r="G42" s="7" t="str">
        <f t="shared" si="36"/>
        <v>p</v>
      </c>
      <c r="H42" s="7" t="str">
        <f t="shared" si="36"/>
        <v>p</v>
      </c>
      <c r="I42" s="7" t="str">
        <f t="shared" si="36"/>
        <v>p</v>
      </c>
      <c r="J42" s="7" t="str">
        <f t="shared" si="36"/>
        <v>p</v>
      </c>
      <c r="K42" s="7" t="str">
        <f t="shared" si="36"/>
        <v>p</v>
      </c>
      <c r="L42" s="7" t="str">
        <f t="shared" si="36"/>
        <v>p</v>
      </c>
      <c r="M42" s="7" t="str">
        <f t="shared" si="36"/>
        <v>p</v>
      </c>
      <c r="N42" s="7" t="str">
        <f t="shared" si="36"/>
        <v>p</v>
      </c>
      <c r="AB42" s="8" t="str">
        <f aca="true" t="shared" si="38" ref="AB42:AN42">IF(s=0,"p",IF(AND(B22&lt;450,t&lt;12.5),"m",IF(AB42="m","m","p")))</f>
        <v>m</v>
      </c>
      <c r="AC42" s="8" t="str">
        <f t="shared" si="38"/>
        <v>m</v>
      </c>
      <c r="AD42" s="8" t="str">
        <f t="shared" si="38"/>
        <v>p</v>
      </c>
      <c r="AE42" s="8" t="str">
        <f t="shared" si="38"/>
        <v>p</v>
      </c>
      <c r="AF42" s="8" t="str">
        <f t="shared" si="38"/>
        <v>p</v>
      </c>
      <c r="AG42" s="8" t="str">
        <f t="shared" si="38"/>
        <v>p</v>
      </c>
      <c r="AH42" s="8" t="str">
        <f t="shared" si="38"/>
        <v>p</v>
      </c>
      <c r="AI42" s="8" t="str">
        <f t="shared" si="38"/>
        <v>p</v>
      </c>
      <c r="AJ42" s="8" t="str">
        <f t="shared" si="38"/>
        <v>p</v>
      </c>
      <c r="AK42" s="8" t="str">
        <f t="shared" si="38"/>
        <v>p</v>
      </c>
      <c r="AL42" s="8" t="str">
        <f t="shared" si="38"/>
        <v>p</v>
      </c>
      <c r="AM42" s="8" t="str">
        <f t="shared" si="38"/>
        <v>p</v>
      </c>
      <c r="AN42" s="8" t="str">
        <f t="shared" si="38"/>
        <v>p</v>
      </c>
    </row>
    <row r="43" spans="2:40" ht="12.75">
      <c r="B43" s="7" t="str">
        <f t="shared" si="36"/>
        <v>m</v>
      </c>
      <c r="C43" s="7" t="str">
        <f t="shared" si="36"/>
        <v>m</v>
      </c>
      <c r="D43" s="7" t="str">
        <f t="shared" si="36"/>
        <v>p</v>
      </c>
      <c r="E43" s="7" t="str">
        <f t="shared" si="36"/>
        <v>p</v>
      </c>
      <c r="F43" s="7" t="str">
        <f t="shared" si="36"/>
        <v>p</v>
      </c>
      <c r="G43" s="7" t="str">
        <f t="shared" si="36"/>
        <v>p</v>
      </c>
      <c r="H43" s="7" t="str">
        <f t="shared" si="36"/>
        <v>p</v>
      </c>
      <c r="I43" s="7" t="str">
        <f t="shared" si="36"/>
        <v>p</v>
      </c>
      <c r="J43" s="7" t="str">
        <f t="shared" si="36"/>
        <v>p</v>
      </c>
      <c r="K43" s="7" t="str">
        <f t="shared" si="36"/>
        <v>p</v>
      </c>
      <c r="L43" s="7" t="str">
        <f t="shared" si="36"/>
        <v>p</v>
      </c>
      <c r="M43" s="7" t="str">
        <f t="shared" si="36"/>
        <v>p</v>
      </c>
      <c r="N43" s="7" t="str">
        <f t="shared" si="36"/>
        <v>p</v>
      </c>
      <c r="AB43" s="8" t="str">
        <f aca="true" t="shared" si="39" ref="AB43:AN43">IF(s=0,"p",IF(AND(B23&lt;450,t&lt;12.5),"m",IF(AB43="m","m","p")))</f>
        <v>m</v>
      </c>
      <c r="AC43" s="8" t="str">
        <f t="shared" si="39"/>
        <v>m</v>
      </c>
      <c r="AD43" s="8" t="str">
        <f t="shared" si="39"/>
        <v>p</v>
      </c>
      <c r="AE43" s="8" t="str">
        <f t="shared" si="39"/>
        <v>p</v>
      </c>
      <c r="AF43" s="8" t="str">
        <f t="shared" si="39"/>
        <v>p</v>
      </c>
      <c r="AG43" s="8" t="str">
        <f t="shared" si="39"/>
        <v>p</v>
      </c>
      <c r="AH43" s="8" t="str">
        <f t="shared" si="39"/>
        <v>p</v>
      </c>
      <c r="AI43" s="8" t="str">
        <f t="shared" si="39"/>
        <v>p</v>
      </c>
      <c r="AJ43" s="8" t="str">
        <f t="shared" si="39"/>
        <v>p</v>
      </c>
      <c r="AK43" s="8" t="str">
        <f t="shared" si="39"/>
        <v>p</v>
      </c>
      <c r="AL43" s="8" t="str">
        <f t="shared" si="39"/>
        <v>p</v>
      </c>
      <c r="AM43" s="8" t="str">
        <f t="shared" si="39"/>
        <v>p</v>
      </c>
      <c r="AN43" s="8" t="str">
        <f t="shared" si="39"/>
        <v>p</v>
      </c>
    </row>
    <row r="44" spans="2:40" ht="12.75">
      <c r="B44" s="7" t="str">
        <f t="shared" si="36"/>
        <v>m</v>
      </c>
      <c r="C44" s="7" t="str">
        <f t="shared" si="36"/>
        <v>m</v>
      </c>
      <c r="D44" s="7" t="str">
        <f t="shared" si="36"/>
        <v>p</v>
      </c>
      <c r="E44" s="7" t="str">
        <f t="shared" si="36"/>
        <v>p</v>
      </c>
      <c r="F44" s="7" t="str">
        <f t="shared" si="36"/>
        <v>p</v>
      </c>
      <c r="G44" s="7" t="str">
        <f t="shared" si="36"/>
        <v>p</v>
      </c>
      <c r="H44" s="7" t="str">
        <f t="shared" si="36"/>
        <v>p</v>
      </c>
      <c r="I44" s="7" t="str">
        <f t="shared" si="36"/>
        <v>p</v>
      </c>
      <c r="J44" s="7" t="str">
        <f t="shared" si="36"/>
        <v>p</v>
      </c>
      <c r="K44" s="7" t="str">
        <f t="shared" si="36"/>
        <v>p</v>
      </c>
      <c r="L44" s="7" t="str">
        <f t="shared" si="36"/>
        <v>p</v>
      </c>
      <c r="M44" s="7" t="str">
        <f t="shared" si="36"/>
        <v>p</v>
      </c>
      <c r="N44" s="7" t="str">
        <f t="shared" si="36"/>
        <v>p</v>
      </c>
      <c r="AB44" s="8" t="str">
        <f aca="true" t="shared" si="40" ref="AB44:AN44">IF(s=0,"p",IF(AND(B24&lt;450,t&lt;12.5),"m",IF(AB44="m","m","p")))</f>
        <v>m</v>
      </c>
      <c r="AC44" s="8" t="str">
        <f t="shared" si="40"/>
        <v>m</v>
      </c>
      <c r="AD44" s="8" t="str">
        <f t="shared" si="40"/>
        <v>p</v>
      </c>
      <c r="AE44" s="8" t="str">
        <f t="shared" si="40"/>
        <v>p</v>
      </c>
      <c r="AF44" s="8" t="str">
        <f t="shared" si="40"/>
        <v>p</v>
      </c>
      <c r="AG44" s="8" t="str">
        <f t="shared" si="40"/>
        <v>p</v>
      </c>
      <c r="AH44" s="8" t="str">
        <f t="shared" si="40"/>
        <v>p</v>
      </c>
      <c r="AI44" s="8" t="str">
        <f t="shared" si="40"/>
        <v>p</v>
      </c>
      <c r="AJ44" s="8" t="str">
        <f t="shared" si="40"/>
        <v>p</v>
      </c>
      <c r="AK44" s="8" t="str">
        <f t="shared" si="40"/>
        <v>p</v>
      </c>
      <c r="AL44" s="8" t="str">
        <f t="shared" si="40"/>
        <v>p</v>
      </c>
      <c r="AM44" s="8" t="str">
        <f t="shared" si="40"/>
        <v>p</v>
      </c>
      <c r="AN44" s="8" t="str">
        <f t="shared" si="40"/>
        <v>p</v>
      </c>
    </row>
    <row r="45" spans="2:40" ht="12.75">
      <c r="B45" s="7" t="str">
        <f t="shared" si="36"/>
        <v>m</v>
      </c>
      <c r="C45" s="7" t="str">
        <f t="shared" si="36"/>
        <v>m</v>
      </c>
      <c r="D45" s="7" t="str">
        <f t="shared" si="36"/>
        <v>p</v>
      </c>
      <c r="E45" s="7" t="str">
        <f t="shared" si="36"/>
        <v>p</v>
      </c>
      <c r="F45" s="7" t="str">
        <f t="shared" si="36"/>
        <v>p</v>
      </c>
      <c r="G45" s="7" t="str">
        <f t="shared" si="36"/>
        <v>p</v>
      </c>
      <c r="H45" s="7" t="str">
        <f t="shared" si="36"/>
        <v>p</v>
      </c>
      <c r="I45" s="7" t="str">
        <f t="shared" si="36"/>
        <v>p</v>
      </c>
      <c r="J45" s="7" t="str">
        <f t="shared" si="36"/>
        <v>p</v>
      </c>
      <c r="K45" s="7" t="str">
        <f t="shared" si="36"/>
        <v>p</v>
      </c>
      <c r="L45" s="7" t="str">
        <f t="shared" si="36"/>
        <v>p</v>
      </c>
      <c r="M45" s="7" t="str">
        <f t="shared" si="36"/>
        <v>p</v>
      </c>
      <c r="N45" s="7" t="str">
        <f t="shared" si="36"/>
        <v>p</v>
      </c>
      <c r="AB45" s="8" t="str">
        <f aca="true" t="shared" si="41" ref="AB45:AN45">IF(s=0,"p",IF(AND(B25&lt;450,t&lt;12.5),"m",IF(AB45="m","m","p")))</f>
        <v>m</v>
      </c>
      <c r="AC45" s="8" t="str">
        <f t="shared" si="41"/>
        <v>m</v>
      </c>
      <c r="AD45" s="8" t="str">
        <f t="shared" si="41"/>
        <v>p</v>
      </c>
      <c r="AE45" s="8" t="str">
        <f t="shared" si="41"/>
        <v>p</v>
      </c>
      <c r="AF45" s="8" t="str">
        <f t="shared" si="41"/>
        <v>p</v>
      </c>
      <c r="AG45" s="8" t="str">
        <f t="shared" si="41"/>
        <v>p</v>
      </c>
      <c r="AH45" s="8" t="str">
        <f t="shared" si="41"/>
        <v>p</v>
      </c>
      <c r="AI45" s="8" t="str">
        <f t="shared" si="41"/>
        <v>p</v>
      </c>
      <c r="AJ45" s="8" t="str">
        <f t="shared" si="41"/>
        <v>p</v>
      </c>
      <c r="AK45" s="8" t="str">
        <f t="shared" si="41"/>
        <v>p</v>
      </c>
      <c r="AL45" s="8" t="str">
        <f t="shared" si="41"/>
        <v>p</v>
      </c>
      <c r="AM45" s="8" t="str">
        <f t="shared" si="41"/>
        <v>p</v>
      </c>
      <c r="AN45" s="8" t="str">
        <f t="shared" si="41"/>
        <v>p</v>
      </c>
    </row>
    <row r="46" spans="2:40" ht="12.75">
      <c r="B46" s="7" t="str">
        <f t="shared" si="36"/>
        <v>m</v>
      </c>
      <c r="C46" s="7" t="str">
        <f t="shared" si="36"/>
        <v>m</v>
      </c>
      <c r="D46" s="7" t="str">
        <f t="shared" si="36"/>
        <v>p</v>
      </c>
      <c r="E46" s="7" t="str">
        <f t="shared" si="36"/>
        <v>p</v>
      </c>
      <c r="F46" s="7" t="str">
        <f t="shared" si="36"/>
        <v>p</v>
      </c>
      <c r="G46" s="7" t="str">
        <f t="shared" si="36"/>
        <v>p</v>
      </c>
      <c r="H46" s="7" t="str">
        <f t="shared" si="36"/>
        <v>p</v>
      </c>
      <c r="I46" s="7" t="str">
        <f t="shared" si="36"/>
        <v>p</v>
      </c>
      <c r="J46" s="7" t="str">
        <f t="shared" si="36"/>
        <v>p</v>
      </c>
      <c r="K46" s="7" t="str">
        <f t="shared" si="36"/>
        <v>p</v>
      </c>
      <c r="L46" s="7" t="str">
        <f t="shared" si="36"/>
        <v>p</v>
      </c>
      <c r="M46" s="7" t="str">
        <f t="shared" si="36"/>
        <v>p</v>
      </c>
      <c r="N46" s="7" t="str">
        <f t="shared" si="36"/>
        <v>p</v>
      </c>
      <c r="AB46" s="8" t="str">
        <f aca="true" t="shared" si="42" ref="AB46:AN46">IF(s=0,"p",IF(AND(B26&lt;450,t&lt;12.5),"m",IF(AB46="m","m","p")))</f>
        <v>m</v>
      </c>
      <c r="AC46" s="8" t="str">
        <f t="shared" si="42"/>
        <v>m</v>
      </c>
      <c r="AD46" s="8" t="str">
        <f t="shared" si="42"/>
        <v>p</v>
      </c>
      <c r="AE46" s="8" t="str">
        <f t="shared" si="42"/>
        <v>p</v>
      </c>
      <c r="AF46" s="8" t="str">
        <f t="shared" si="42"/>
        <v>p</v>
      </c>
      <c r="AG46" s="8" t="str">
        <f t="shared" si="42"/>
        <v>p</v>
      </c>
      <c r="AH46" s="8" t="str">
        <f t="shared" si="42"/>
        <v>p</v>
      </c>
      <c r="AI46" s="8" t="str">
        <f t="shared" si="42"/>
        <v>p</v>
      </c>
      <c r="AJ46" s="8" t="str">
        <f t="shared" si="42"/>
        <v>p</v>
      </c>
      <c r="AK46" s="8" t="str">
        <f t="shared" si="42"/>
        <v>p</v>
      </c>
      <c r="AL46" s="8" t="str">
        <f t="shared" si="42"/>
        <v>p</v>
      </c>
      <c r="AM46" s="8" t="str">
        <f t="shared" si="42"/>
        <v>p</v>
      </c>
      <c r="AN46" s="8" t="str">
        <f t="shared" si="42"/>
        <v>p</v>
      </c>
    </row>
    <row r="47" ht="12.75"/>
    <row r="48" ht="12.75"/>
    <row r="49" ht="12.75"/>
    <row r="50" spans="2:28" ht="12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AA50" s="2"/>
      <c r="AB50" t="s">
        <v>25</v>
      </c>
    </row>
    <row r="51" spans="2:28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AA51" s="3"/>
      <c r="AB51" t="s">
        <v>24</v>
      </c>
    </row>
    <row r="52" spans="2:14" ht="12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2:14" ht="12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2:14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2:14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2:14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2:14" ht="12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2:14" ht="12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2:14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2:14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2:14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2:14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2:14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2:14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2:14" ht="24" customHeight="1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</sheetData>
  <printOptions gridLines="1"/>
  <pageMargins left="0.75" right="0.75" top="1" bottom="1" header="0.5" footer="0.5"/>
  <pageSetup fitToHeight="1" fitToWidth="1" horizontalDpi="600" verticalDpi="600" orientation="portrait" scale="74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SMH</dc:creator>
  <cp:keywords/>
  <dc:description/>
  <cp:lastModifiedBy>Stanley M Howard</cp:lastModifiedBy>
  <cp:lastPrinted>2010-09-11T18:55:31Z</cp:lastPrinted>
  <dcterms:modified xsi:type="dcterms:W3CDTF">2010-11-24T22:29:20Z</dcterms:modified>
  <cp:category/>
  <cp:version/>
  <cp:contentType/>
  <cp:contentStatus/>
</cp:coreProperties>
</file>