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ysites\showard\MET422\Excel\"/>
    </mc:Choice>
  </mc:AlternateContent>
  <xr:revisionPtr revIDLastSave="0" documentId="8_{D3E63996-726C-48EE-902B-E7D3723468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">Sheet1!$B$3</definedName>
    <definedName name="Dt">Sheet1!$B$5</definedName>
    <definedName name="Dx">Sheet1!$B$4</definedName>
    <definedName name="f">Sheet1!$B$6</definedName>
    <definedName name="j">Sheet1!$B$7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11" i="1"/>
  <c r="C7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B6" i="1"/>
  <c r="C10" i="1"/>
  <c r="D10" i="1"/>
  <c r="D12" i="1"/>
  <c r="E10" i="1"/>
  <c r="E12" i="1"/>
  <c r="F10" i="1"/>
  <c r="L13" i="1"/>
  <c r="L14" i="1" s="1"/>
  <c r="L15" i="1" s="1"/>
  <c r="L16" i="1" s="1"/>
  <c r="L17" i="1" s="1"/>
  <c r="L18" i="1" s="1"/>
  <c r="L19" i="1" s="1"/>
  <c r="L20" i="1" s="1"/>
  <c r="L22" i="1" s="1"/>
  <c r="L23" i="1" s="1"/>
  <c r="L24" i="1" s="1"/>
  <c r="L25" i="1" s="1"/>
  <c r="L26" i="1" s="1"/>
  <c r="L27" i="1" s="1"/>
  <c r="L29" i="1" s="1"/>
  <c r="L30" i="1" s="1"/>
  <c r="L31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C13" i="1" l="1"/>
  <c r="D13" i="1"/>
  <c r="F12" i="1"/>
  <c r="G10" i="1"/>
  <c r="C14" i="1" l="1"/>
  <c r="H10" i="1"/>
  <c r="G12" i="1"/>
  <c r="E13" i="1"/>
  <c r="I10" i="1" l="1"/>
  <c r="H12" i="1"/>
  <c r="F13" i="1"/>
  <c r="D14" i="1"/>
  <c r="C15" i="1" s="1"/>
  <c r="I12" i="1" l="1"/>
  <c r="J10" i="1"/>
  <c r="E14" i="1"/>
  <c r="G13" i="1"/>
  <c r="J12" i="1" l="1"/>
  <c r="K10" i="1"/>
  <c r="F14" i="1"/>
  <c r="D15" i="1"/>
  <c r="H13" i="1"/>
  <c r="G14" i="1" s="1"/>
  <c r="C16" i="1" l="1"/>
  <c r="F15" i="1"/>
  <c r="E15" i="1"/>
  <c r="K12" i="1"/>
  <c r="K13" i="1" s="1"/>
  <c r="L10" i="1"/>
  <c r="I13" i="1"/>
  <c r="H14" i="1" s="1"/>
  <c r="E16" i="1" l="1"/>
  <c r="D16" i="1"/>
  <c r="C17" i="1" s="1"/>
  <c r="J13" i="1"/>
  <c r="J14" i="1" s="1"/>
  <c r="G15" i="1"/>
  <c r="I14" i="1" l="1"/>
  <c r="I15" i="1" s="1"/>
  <c r="K14" i="1"/>
  <c r="K15" i="1" s="1"/>
  <c r="D17" i="1"/>
  <c r="F16" i="1"/>
  <c r="E17" i="1" s="1"/>
  <c r="H15" i="1" l="1"/>
  <c r="H16" i="1" s="1"/>
  <c r="J15" i="1"/>
  <c r="J16" i="1" s="1"/>
  <c r="G16" i="1"/>
  <c r="G17" i="1" s="1"/>
  <c r="D18" i="1"/>
  <c r="C18" i="1"/>
  <c r="C19" i="1" s="1"/>
  <c r="F17" i="1" l="1"/>
  <c r="F18" i="1" s="1"/>
  <c r="I16" i="1"/>
  <c r="I17" i="1" s="1"/>
  <c r="K16" i="1"/>
  <c r="K17" i="1" s="1"/>
  <c r="E18" i="1"/>
  <c r="E19" i="1" s="1"/>
  <c r="J17" i="1" l="1"/>
  <c r="H17" i="1"/>
  <c r="H18" i="1" s="1"/>
  <c r="G18" i="1"/>
  <c r="G19" i="1" s="1"/>
  <c r="I18" i="1"/>
  <c r="J18" i="1"/>
  <c r="K18" i="1"/>
  <c r="K19" i="1" s="1"/>
  <c r="D19" i="1"/>
  <c r="D20" i="1" s="1"/>
  <c r="F19" i="1"/>
  <c r="F20" i="1" s="1"/>
  <c r="H19" i="1" l="1"/>
  <c r="J19" i="1"/>
  <c r="K20" i="1" s="1"/>
  <c r="C20" i="1"/>
  <c r="G20" i="1"/>
  <c r="E20" i="1"/>
  <c r="E21" i="1" s="1"/>
  <c r="I19" i="1"/>
  <c r="I20" i="1" s="1"/>
  <c r="H20" i="1" l="1"/>
  <c r="H21" i="1" s="1"/>
  <c r="C21" i="1"/>
  <c r="J20" i="1"/>
  <c r="I21" i="1" s="1"/>
  <c r="F21" i="1"/>
  <c r="D21" i="1"/>
  <c r="G21" i="1"/>
  <c r="D22" i="1" l="1"/>
  <c r="G22" i="1"/>
  <c r="J21" i="1"/>
  <c r="K21" i="1"/>
  <c r="K22" i="1" s="1"/>
  <c r="E22" i="1"/>
  <c r="C22" i="1"/>
  <c r="C23" i="1" s="1"/>
  <c r="F22" i="1"/>
  <c r="H22" i="1"/>
  <c r="E23" i="1" l="1"/>
  <c r="G23" i="1"/>
  <c r="D23" i="1"/>
  <c r="D24" i="1" s="1"/>
  <c r="J22" i="1"/>
  <c r="F23" i="1"/>
  <c r="I22" i="1"/>
  <c r="F24" i="1" l="1"/>
  <c r="I23" i="1"/>
  <c r="H23" i="1"/>
  <c r="H24" i="1" s="1"/>
  <c r="E24" i="1"/>
  <c r="E25" i="1" s="1"/>
  <c r="C24" i="1"/>
  <c r="C25" i="1" s="1"/>
  <c r="J23" i="1"/>
  <c r="K23" i="1"/>
  <c r="K24" i="1" s="1"/>
  <c r="I24" i="1" l="1"/>
  <c r="G24" i="1"/>
  <c r="G25" i="1" s="1"/>
  <c r="J24" i="1"/>
  <c r="J25" i="1" s="1"/>
  <c r="D25" i="1"/>
  <c r="D26" i="1" s="1"/>
  <c r="F25" i="1" l="1"/>
  <c r="F26" i="1" s="1"/>
  <c r="H25" i="1"/>
  <c r="K25" i="1"/>
  <c r="K26" i="1" s="1"/>
  <c r="G26" i="1"/>
  <c r="E26" i="1"/>
  <c r="E27" i="1" s="1"/>
  <c r="C26" i="1"/>
  <c r="I25" i="1"/>
  <c r="I26" i="1" s="1"/>
  <c r="J26" i="1" l="1"/>
  <c r="J27" i="1" s="1"/>
  <c r="H26" i="1"/>
  <c r="H27" i="1" s="1"/>
  <c r="G27" i="1"/>
  <c r="C27" i="1"/>
  <c r="C28" i="1" s="1"/>
  <c r="D27" i="1"/>
  <c r="K27" i="1"/>
  <c r="K28" i="1" s="1"/>
  <c r="I27" i="1"/>
  <c r="I28" i="1" s="1"/>
  <c r="F27" i="1"/>
  <c r="F28" i="1" l="1"/>
  <c r="J28" i="1"/>
  <c r="J29" i="1" s="1"/>
  <c r="G28" i="1"/>
  <c r="E28" i="1"/>
  <c r="D28" i="1"/>
  <c r="H28" i="1"/>
  <c r="H29" i="1" l="1"/>
  <c r="K29" i="1"/>
  <c r="K30" i="1" s="1"/>
  <c r="E29" i="1"/>
  <c r="I29" i="1"/>
  <c r="I30" i="1" s="1"/>
  <c r="F29" i="1"/>
  <c r="D29" i="1"/>
  <c r="G29" i="1"/>
  <c r="C29" i="1"/>
  <c r="D30" i="1" l="1"/>
  <c r="G30" i="1"/>
  <c r="H30" i="1"/>
  <c r="C30" i="1"/>
  <c r="C31" i="1" s="1"/>
  <c r="F30" i="1"/>
  <c r="J30" i="1"/>
  <c r="E30" i="1"/>
  <c r="H31" i="1" l="1"/>
  <c r="G31" i="1"/>
  <c r="E31" i="1"/>
  <c r="D31" i="1"/>
  <c r="D32" i="1" s="1"/>
  <c r="J31" i="1"/>
  <c r="K31" i="1"/>
  <c r="F31" i="1"/>
  <c r="I31" i="1"/>
  <c r="F32" i="1" l="1"/>
  <c r="K32" i="1"/>
  <c r="I32" i="1"/>
  <c r="E32" i="1"/>
  <c r="E33" i="1" s="1"/>
  <c r="J32" i="1"/>
  <c r="C32" i="1"/>
  <c r="H32" i="1"/>
  <c r="G32" i="1"/>
  <c r="F33" i="1" s="1"/>
  <c r="J33" i="1" l="1"/>
  <c r="H33" i="1"/>
  <c r="C33" i="1"/>
  <c r="D33" i="1"/>
  <c r="I33" i="1"/>
  <c r="G33" i="1"/>
  <c r="K33" i="1"/>
  <c r="K34" i="1" s="1"/>
  <c r="G34" i="1" l="1"/>
  <c r="I34" i="1"/>
  <c r="J34" i="1"/>
  <c r="J35" i="1" s="1"/>
  <c r="D34" i="1"/>
  <c r="E34" i="1"/>
  <c r="C34" i="1"/>
  <c r="H34" i="1"/>
  <c r="H35" i="1" s="1"/>
  <c r="F34" i="1"/>
  <c r="G35" i="1" s="1"/>
  <c r="K35" i="1" l="1"/>
  <c r="K36" i="1" s="1"/>
  <c r="C35" i="1"/>
  <c r="E35" i="1"/>
  <c r="D35" i="1"/>
  <c r="F35" i="1"/>
  <c r="I35" i="1"/>
  <c r="D36" i="1" l="1"/>
  <c r="F36" i="1"/>
  <c r="E36" i="1"/>
  <c r="E37" i="1" s="1"/>
  <c r="I36" i="1"/>
  <c r="J36" i="1"/>
  <c r="C36" i="1"/>
  <c r="C37" i="1" s="1"/>
  <c r="H36" i="1"/>
  <c r="G36" i="1"/>
  <c r="I37" i="1" l="1"/>
  <c r="H37" i="1"/>
  <c r="F37" i="1"/>
  <c r="G37" i="1"/>
  <c r="J37" i="1"/>
  <c r="K37" i="1"/>
  <c r="D37" i="1"/>
  <c r="D38" i="1" s="1"/>
  <c r="F38" i="1" l="1"/>
  <c r="C38" i="1"/>
  <c r="C39" i="1" s="1"/>
  <c r="J38" i="1"/>
  <c r="G38" i="1"/>
  <c r="I38" i="1"/>
  <c r="H38" i="1"/>
  <c r="E38" i="1"/>
  <c r="E39" i="1" s="1"/>
  <c r="K38" i="1"/>
  <c r="K39" i="1" s="1"/>
  <c r="I39" i="1" l="1"/>
  <c r="H39" i="1"/>
  <c r="G39" i="1"/>
  <c r="F39" i="1"/>
  <c r="D39" i="1"/>
  <c r="J39" i="1"/>
  <c r="J40" i="1" s="1"/>
  <c r="G40" i="1" l="1"/>
  <c r="H40" i="1"/>
  <c r="D40" i="1"/>
  <c r="C40" i="1"/>
  <c r="F40" i="1"/>
  <c r="E40" i="1"/>
  <c r="K40" i="1"/>
  <c r="K41" i="1" s="1"/>
  <c r="I40" i="1"/>
  <c r="I41" i="1" s="1"/>
  <c r="F41" i="1" l="1"/>
  <c r="C41" i="1"/>
  <c r="J41" i="1"/>
  <c r="J42" i="1" s="1"/>
  <c r="G41" i="1"/>
  <c r="D41" i="1"/>
  <c r="E41" i="1"/>
  <c r="H41" i="1"/>
  <c r="H42" i="1" l="1"/>
  <c r="F42" i="1"/>
  <c r="I42" i="1"/>
  <c r="I43" i="1" s="1"/>
  <c r="D42" i="1"/>
  <c r="G42" i="1"/>
  <c r="C42" i="1"/>
  <c r="E42" i="1"/>
  <c r="K42" i="1"/>
  <c r="K43" i="1" s="1"/>
  <c r="E43" i="1" l="1"/>
  <c r="C43" i="1"/>
  <c r="G43" i="1"/>
  <c r="H43" i="1"/>
  <c r="H44" i="1" s="1"/>
  <c r="J43" i="1"/>
  <c r="J44" i="1" s="1"/>
  <c r="D43" i="1"/>
  <c r="F43" i="1"/>
  <c r="D44" i="1" l="1"/>
  <c r="K44" i="1"/>
  <c r="K45" i="1" s="1"/>
  <c r="I44" i="1"/>
  <c r="I45" i="1" s="1"/>
  <c r="F44" i="1"/>
  <c r="G44" i="1"/>
  <c r="C44" i="1"/>
  <c r="E44" i="1"/>
  <c r="C45" i="1" l="1"/>
  <c r="H45" i="1"/>
  <c r="E45" i="1"/>
  <c r="J45" i="1"/>
  <c r="G45" i="1"/>
  <c r="D45" i="1"/>
  <c r="F45" i="1"/>
</calcChain>
</file>

<file path=xl/sharedStrings.xml><?xml version="1.0" encoding="utf-8"?>
<sst xmlns="http://schemas.openxmlformats.org/spreadsheetml/2006/main" count="11" uniqueCount="11">
  <si>
    <t>a</t>
  </si>
  <si>
    <t>f</t>
  </si>
  <si>
    <t>time</t>
  </si>
  <si>
    <t>j</t>
  </si>
  <si>
    <t>1D USS HT Rect, Cyl, and Sph Coord</t>
  </si>
  <si>
    <t>j = 0 for Rect coordinates, 1 for cyl, and 2 for spherical coordinates</t>
  </si>
  <si>
    <r>
      <rPr>
        <sz val="16"/>
        <rFont val="Symbol"/>
        <family val="1"/>
        <charset val="2"/>
      </rPr>
      <t>D</t>
    </r>
    <r>
      <rPr>
        <sz val="16"/>
        <rFont val="Arial"/>
        <family val="2"/>
      </rPr>
      <t>x</t>
    </r>
  </si>
  <si>
    <r>
      <rPr>
        <sz val="16"/>
        <rFont val="Symbol"/>
        <family val="1"/>
        <charset val="2"/>
      </rPr>
      <t>D</t>
    </r>
    <r>
      <rPr>
        <sz val="16"/>
        <rFont val="Arial"/>
        <family val="2"/>
      </rPr>
      <t>t</t>
    </r>
  </si>
  <si>
    <t>BC#1 is a sin wave f(t)</t>
  </si>
  <si>
    <t>BC #2 is a constant 0 stepping to2 0</t>
  </si>
  <si>
    <t>x or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</si>
</sst>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</font>
    <font>
      <sz val="16"/>
      <name val="Arial"/>
      <family val="2"/>
    </font>
    <font>
      <sz val="16"/>
      <name val="Symbol"/>
      <family val="1"/>
      <charset val="2"/>
    </font>
    <font>
      <sz val="16"/>
      <name val="Aria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1" fillId="3" borderId="0" xfId="0" applyFont="1" applyFill="1"/>
    <xf numFmtId="2" fontId="1" fillId="2" borderId="0" xfId="0" applyNumberFormat="1" applyFont="1" applyFill="1"/>
    <xf numFmtId="0" fontId="1" fillId="0" borderId="0" xfId="0" applyFont="1" applyFill="1"/>
    <xf numFmtId="2" fontId="1" fillId="3" borderId="0" xfId="0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T-Profile</a:t>
            </a:r>
          </a:p>
        </c:rich>
      </c:tx>
      <c:layout>
        <c:manualLayout>
          <c:xMode val="edge"/>
          <c:yMode val="edge"/>
          <c:x val="0.1666111111111111"/>
          <c:y val="0.90277777777777779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13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709608667337638"/>
          <c:y val="0.16708343275272408"/>
          <c:w val="0.79518963254593178"/>
          <c:h val="0.61498432487605714"/>
        </c:manualLayout>
      </c:layout>
      <c:surface3DChart>
        <c:wireframe val="1"/>
        <c:ser>
          <c:idx val="0"/>
          <c:order val="0"/>
          <c:tx>
            <c:strRef>
              <c:f>Sheet1!$B$10</c:f>
              <c:strCache>
                <c:ptCount val="1"/>
                <c:pt idx="0">
                  <c:v>0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val>
            <c:numRef>
              <c:f>(Sheet1!$B$11,Sheet1!$B$12:$B$46)</c:f>
              <c:numCache>
                <c:formatCode>0.00</c:formatCode>
                <c:ptCount val="36"/>
                <c:pt idx="0">
                  <c:v>20</c:v>
                </c:pt>
                <c:pt idx="1">
                  <c:v>21.986693307950613</c:v>
                </c:pt>
                <c:pt idx="2">
                  <c:v>23.894183423086506</c:v>
                </c:pt>
                <c:pt idx="3">
                  <c:v>25.646424733950354</c:v>
                </c:pt>
                <c:pt idx="4">
                  <c:v>27.173560908995228</c:v>
                </c:pt>
                <c:pt idx="5">
                  <c:v>28.414709848078964</c:v>
                </c:pt>
                <c:pt idx="6">
                  <c:v>29.320390859672262</c:v>
                </c:pt>
                <c:pt idx="7">
                  <c:v>29.854497299884599</c:v>
                </c:pt>
                <c:pt idx="8">
                  <c:v>29.995736030415053</c:v>
                </c:pt>
                <c:pt idx="9">
                  <c:v>29.738476308781951</c:v>
                </c:pt>
                <c:pt idx="10">
                  <c:v>29.092974268256818</c:v>
                </c:pt>
                <c:pt idx="11">
                  <c:v>28.084964038195899</c:v>
                </c:pt>
                <c:pt idx="12">
                  <c:v>26.754631805511508</c:v>
                </c:pt>
                <c:pt idx="13">
                  <c:v>25.15501371821464</c:v>
                </c:pt>
                <c:pt idx="14">
                  <c:v>23.34988150155905</c:v>
                </c:pt>
                <c:pt idx="15">
                  <c:v>21.411200080598672</c:v>
                </c:pt>
                <c:pt idx="16">
                  <c:v>19.416258565724199</c:v>
                </c:pt>
                <c:pt idx="17">
                  <c:v>17.444588979731687</c:v>
                </c:pt>
                <c:pt idx="18">
                  <c:v>15.574795567051474</c:v>
                </c:pt>
                <c:pt idx="19">
                  <c:v>13.881421090572811</c:v>
                </c:pt>
                <c:pt idx="20">
                  <c:v>12.431975046920718</c:v>
                </c:pt>
                <c:pt idx="21">
                  <c:v>11.284242275864118</c:v>
                </c:pt>
                <c:pt idx="22">
                  <c:v>10.483979261104841</c:v>
                </c:pt>
                <c:pt idx="23">
                  <c:v>10.063089963665355</c:v>
                </c:pt>
                <c:pt idx="24">
                  <c:v>10.038353911641593</c:v>
                </c:pt>
                <c:pt idx="25">
                  <c:v>10.410757253368615</c:v>
                </c:pt>
                <c:pt idx="26">
                  <c:v>11.165453442798469</c:v>
                </c:pt>
                <c:pt idx="27">
                  <c:v>12.272355124440129</c:v>
                </c:pt>
                <c:pt idx="28">
                  <c:v>13.687333621276784</c:v>
                </c:pt>
                <c:pt idx="29">
                  <c:v>15.353978205862425</c:v>
                </c:pt>
                <c:pt idx="30">
                  <c:v>17.205845018010741</c:v>
                </c:pt>
                <c:pt idx="31">
                  <c:v>19.169105971825037</c:v>
                </c:pt>
                <c:pt idx="32">
                  <c:v>21.165492048504937</c:v>
                </c:pt>
                <c:pt idx="33">
                  <c:v>23.115413635133777</c:v>
                </c:pt>
                <c:pt idx="34">
                  <c:v>24.941133511386081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B-4475-8A86-3C24EB95F2F6}"/>
            </c:ext>
          </c:extLst>
        </c:ser>
        <c:ser>
          <c:idx val="1"/>
          <c:order val="1"/>
          <c:tx>
            <c:strRef>
              <c:f>Sheet1!$C$10</c:f>
              <c:strCache>
                <c:ptCount val="1"/>
                <c:pt idx="0">
                  <c:v>1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val>
            <c:numRef>
              <c:f>(Sheet1!$C$11,Sheet1!$C$12:$C$46)</c:f>
              <c:numCache>
                <c:formatCode>0.00</c:formatCode>
                <c:ptCount val="36"/>
                <c:pt idx="0">
                  <c:v>0</c:v>
                </c:pt>
                <c:pt idx="1">
                  <c:v>5</c:v>
                </c:pt>
                <c:pt idx="2">
                  <c:v>7.9966733269876533</c:v>
                </c:pt>
                <c:pt idx="3">
                  <c:v>10.284382519265453</c:v>
                </c:pt>
                <c:pt idx="4">
                  <c:v>12.209839526057044</c:v>
                </c:pt>
                <c:pt idx="5">
                  <c:v>13.888636189199783</c:v>
                </c:pt>
                <c:pt idx="6">
                  <c:v>15.357041881642971</c:v>
                </c:pt>
                <c:pt idx="7">
                  <c:v>16.619681798225631</c:v>
                </c:pt>
                <c:pt idx="8">
                  <c:v>17.668660784829836</c:v>
                </c:pt>
                <c:pt idx="9">
                  <c:v>18.492707416471557</c:v>
                </c:pt>
                <c:pt idx="10">
                  <c:v>19.082132659705181</c:v>
                </c:pt>
                <c:pt idx="11">
                  <c:v>19.431723130817907</c:v>
                </c:pt>
                <c:pt idx="12">
                  <c:v>19.54244006009273</c:v>
                </c:pt>
                <c:pt idx="13">
                  <c:v>19.422318102604017</c:v>
                </c:pt>
                <c:pt idx="14">
                  <c:v>19.08676160733911</c:v>
                </c:pt>
                <c:pt idx="15">
                  <c:v>18.558352186165699</c:v>
                </c:pt>
                <c:pt idx="16">
                  <c:v>17.866246555243013</c:v>
                </c:pt>
                <c:pt idx="17">
                  <c:v>17.045230977918738</c:v>
                </c:pt>
                <c:pt idx="18">
                  <c:v>16.134496123976515</c:v>
                </c:pt>
                <c:pt idx="19">
                  <c:v>15.17619786282695</c:v>
                </c:pt>
                <c:pt idx="20">
                  <c:v>14.213872336498275</c:v>
                </c:pt>
                <c:pt idx="21">
                  <c:v>13.290775908251614</c:v>
                </c:pt>
                <c:pt idx="22">
                  <c:v>12.448221293231267</c:v>
                </c:pt>
                <c:pt idx="23">
                  <c:v>11.723979825978638</c:v>
                </c:pt>
                <c:pt idx="24">
                  <c:v>11.150816170154791</c:v>
                </c:pt>
                <c:pt idx="25">
                  <c:v>10.755215799365118</c:v>
                </c:pt>
                <c:pt idx="26">
                  <c:v>10.556357404860224</c:v>
                </c:pt>
                <c:pt idx="27">
                  <c:v>10.565372273583527</c:v>
                </c:pt>
                <c:pt idx="28">
                  <c:v>10.784920987493852</c:v>
                </c:pt>
                <c:pt idx="29">
                  <c:v>11.209104959315615</c:v>
                </c:pt>
                <c:pt idx="30">
                  <c:v>11.823793126975342</c:v>
                </c:pt>
                <c:pt idx="31">
                  <c:v>12.60723978055969</c:v>
                </c:pt>
                <c:pt idx="32">
                  <c:v>13.530951656275482</c:v>
                </c:pt>
                <c:pt idx="33">
                  <c:v>14.560797835621596</c:v>
                </c:pt>
                <c:pt idx="34">
                  <c:v>15.658343629625206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4B-4475-8A86-3C24EB95F2F6}"/>
            </c:ext>
          </c:extLst>
        </c:ser>
        <c:ser>
          <c:idx val="2"/>
          <c:order val="2"/>
          <c:tx>
            <c:strRef>
              <c:f>Sheet1!$D$10</c:f>
              <c:strCache>
                <c:ptCount val="1"/>
                <c:pt idx="0">
                  <c:v>2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/>
          </c:spPr>
          <c:val>
            <c:numRef>
              <c:f>(Sheet1!$D$11,Sheet1!$D$12:$D$46)</c:f>
              <c:numCache>
                <c:formatCode>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1.25</c:v>
                </c:pt>
                <c:pt idx="3">
                  <c:v>2.6241683317469136</c:v>
                </c:pt>
                <c:pt idx="4">
                  <c:v>3.96130479568982</c:v>
                </c:pt>
                <c:pt idx="5">
                  <c:v>5.2361853000933536</c:v>
                </c:pt>
                <c:pt idx="6">
                  <c:v>6.4442525699443269</c:v>
                </c:pt>
                <c:pt idx="7">
                  <c:v>7.5807822429834797</c:v>
                </c:pt>
                <c:pt idx="8">
                  <c:v>8.6377720658115038</c:v>
                </c:pt>
                <c:pt idx="9">
                  <c:v>9.6046394970956612</c:v>
                </c:pt>
                <c:pt idx="10">
                  <c:v>10.469652935604447</c:v>
                </c:pt>
                <c:pt idx="11">
                  <c:v>11.221349940539206</c:v>
                </c:pt>
                <c:pt idx="12">
                  <c:v>11.849760484719106</c:v>
                </c:pt>
                <c:pt idx="13">
                  <c:v>12.347396505933766</c:v>
                </c:pt>
                <c:pt idx="14">
                  <c:v>12.710004028425525</c:v>
                </c:pt>
                <c:pt idx="15">
                  <c:v>12.937081768041981</c:v>
                </c:pt>
                <c:pt idx="16">
                  <c:v>13.032172235464724</c:v>
                </c:pt>
                <c:pt idx="17">
                  <c:v>13.002933560336896</c:v>
                </c:pt>
                <c:pt idx="18">
                  <c:v>12.861003636303298</c:v>
                </c:pt>
                <c:pt idx="19">
                  <c:v>12.621672529766391</c:v>
                </c:pt>
                <c:pt idx="20">
                  <c:v>12.303383913089192</c:v>
                </c:pt>
                <c:pt idx="21">
                  <c:v>11.927091080557718</c:v>
                </c:pt>
                <c:pt idx="22">
                  <c:v>11.515497456347182</c:v>
                </c:pt>
                <c:pt idx="23">
                  <c:v>11.092215064996527</c:v>
                </c:pt>
                <c:pt idx="24">
                  <c:v>10.680876945509297</c:v>
                </c:pt>
                <c:pt idx="25">
                  <c:v>10.304240767342044</c:v>
                </c:pt>
                <c:pt idx="26">
                  <c:v>9.9833208418151891</c:v>
                </c:pt>
                <c:pt idx="27">
                  <c:v>9.7365842783682268</c:v>
                </c:pt>
                <c:pt idx="28">
                  <c:v>9.5792442409979728</c:v>
                </c:pt>
                <c:pt idx="29">
                  <c:v>9.5229843834077101</c:v>
                </c:pt>
                <c:pt idx="30">
                  <c:v>9.5755278502773322</c:v>
                </c:pt>
                <c:pt idx="31">
                  <c:v>9.7402210921575119</c:v>
                </c:pt>
                <c:pt idx="32">
                  <c:v>10.015795981430484</c:v>
                </c:pt>
                <c:pt idx="33">
                  <c:v>10.396365212123852</c:v>
                </c:pt>
                <c:pt idx="34">
                  <c:v>10.871647394937378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4B-4475-8A86-3C24EB95F2F6}"/>
            </c:ext>
          </c:extLst>
        </c:ser>
        <c:ser>
          <c:idx val="3"/>
          <c:order val="3"/>
          <c:tx>
            <c:strRef>
              <c:f>Sheet1!$E$10</c:f>
              <c:strCache>
                <c:ptCount val="1"/>
                <c:pt idx="0">
                  <c:v>3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/>
          </c:spPr>
          <c:val>
            <c:numRef>
              <c:f>(Sheet1!$E$11,Sheet1!$E$12:$E$46)</c:f>
              <c:numCache>
                <c:formatCode>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0.3125</c:v>
                </c:pt>
                <c:pt idx="4">
                  <c:v>0.81229208293672839</c:v>
                </c:pt>
                <c:pt idx="5">
                  <c:v>1.4160034903908192</c:v>
                </c:pt>
                <c:pt idx="6">
                  <c:v>2.0775819504022937</c:v>
                </c:pt>
                <c:pt idx="7">
                  <c:v>2.7698419790534277</c:v>
                </c:pt>
                <c:pt idx="8">
                  <c:v>3.4743530719297979</c:v>
                </c:pt>
                <c:pt idx="9">
                  <c:v>4.1766253317549076</c:v>
                </c:pt>
                <c:pt idx="10">
                  <c:v>4.8639612312427456</c:v>
                </c:pt>
                <c:pt idx="11">
                  <c:v>5.5246189269801018</c:v>
                </c:pt>
                <c:pt idx="12">
                  <c:v>6.1476249942041203</c:v>
                </c:pt>
                <c:pt idx="13">
                  <c:v>6.7229049992305496</c:v>
                </c:pt>
                <c:pt idx="14">
                  <c:v>7.241557407977762</c:v>
                </c:pt>
                <c:pt idx="15">
                  <c:v>7.6961732196092365</c:v>
                </c:pt>
                <c:pt idx="16">
                  <c:v>8.0811432151751177</c:v>
                </c:pt>
                <c:pt idx="17">
                  <c:v>8.3929164466206618</c:v>
                </c:pt>
                <c:pt idx="18">
                  <c:v>8.6301867224824509</c:v>
                </c:pt>
                <c:pt idx="19">
                  <c:v>8.7939927299970382</c:v>
                </c:pt>
                <c:pt idx="20">
                  <c:v>8.8877241595542102</c:v>
                </c:pt>
                <c:pt idx="21">
                  <c:v>8.917031756021677</c:v>
                </c:pt>
                <c:pt idx="22">
                  <c:v>8.8896440540604722</c:v>
                </c:pt>
                <c:pt idx="23">
                  <c:v>8.8150978260654966</c:v>
                </c:pt>
                <c:pt idx="24">
                  <c:v>8.7043930081947885</c:v>
                </c:pt>
                <c:pt idx="25">
                  <c:v>8.5695860332115501</c:v>
                </c:pt>
                <c:pt idx="26">
                  <c:v>8.4233380249823018</c:v>
                </c:pt>
                <c:pt idx="27">
                  <c:v>8.2784361336719066</c:v>
                </c:pt>
                <c:pt idx="28">
                  <c:v>8.1485280641410434</c:v>
                </c:pt>
                <c:pt idx="29">
                  <c:v>8.0470376749782968</c:v>
                </c:pt>
                <c:pt idx="30">
                  <c:v>7.9860355411000388</c:v>
                </c:pt>
                <c:pt idx="31">
                  <c:v>7.9755019608472253</c:v>
                </c:pt>
                <c:pt idx="32">
                  <c:v>8.0229172293589581</c:v>
                </c:pt>
                <c:pt idx="33">
                  <c:v>8.1330613198802109</c:v>
                </c:pt>
                <c:pt idx="34">
                  <c:v>8.3079475725811669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4B-4475-8A86-3C24EB95F2F6}"/>
            </c:ext>
          </c:extLst>
        </c:ser>
        <c:ser>
          <c:idx val="4"/>
          <c:order val="4"/>
          <c:tx>
            <c:strRef>
              <c:f>Sheet1!$F$10</c:f>
              <c:strCache>
                <c:ptCount val="1"/>
                <c:pt idx="0">
                  <c:v>4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/>
          </c:spPr>
          <c:val>
            <c:numRef>
              <c:f>(Sheet1!$F$11,Sheet1!$F$12:$F$46)</c:f>
              <c:numCache>
                <c:formatCode>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7.8125E-2</c:v>
                </c:pt>
                <c:pt idx="5">
                  <c:v>0.2421355207341821</c:v>
                </c:pt>
                <c:pt idx="6">
                  <c:v>0.47995144546479585</c:v>
                </c:pt>
                <c:pt idx="7">
                  <c:v>0.77694608662885778</c:v>
                </c:pt>
                <c:pt idx="8">
                  <c:v>1.1200231173485287</c:v>
                </c:pt>
                <c:pt idx="9">
                  <c:v>1.4979547643655069</c:v>
                </c:pt>
                <c:pt idx="10">
                  <c:v>1.9009003098304684</c:v>
                </c:pt>
                <c:pt idx="11">
                  <c:v>2.3199121823170716</c:v>
                </c:pt>
                <c:pt idx="12">
                  <c:v>2.7466095237948536</c:v>
                </c:pt>
                <c:pt idx="13">
                  <c:v>3.1730231275161849</c:v>
                </c:pt>
                <c:pt idx="14">
                  <c:v>3.5915740340558986</c:v>
                </c:pt>
                <c:pt idx="15">
                  <c:v>3.9951446534400197</c:v>
                </c:pt>
                <c:pt idx="16">
                  <c:v>4.377207120667685</c:v>
                </c:pt>
                <c:pt idx="17">
                  <c:v>4.7319804363515861</c:v>
                </c:pt>
                <c:pt idx="18">
                  <c:v>5.0545938387199509</c:v>
                </c:pt>
                <c:pt idx="19">
                  <c:v>5.3412386484563754</c:v>
                </c:pt>
                <c:pt idx="20">
                  <c:v>5.5892947918890981</c:v>
                </c:pt>
                <c:pt idx="21">
                  <c:v>5.797421623640818</c:v>
                </c:pt>
                <c:pt idx="22">
                  <c:v>5.9656057397938618</c:v>
                </c:pt>
                <c:pt idx="23">
                  <c:v>6.0951613156516311</c:v>
                </c:pt>
                <c:pt idx="24">
                  <c:v>6.1886811709473255</c:v>
                </c:pt>
                <c:pt idx="25">
                  <c:v>6.2499392661640636</c:v>
                </c:pt>
                <c:pt idx="26">
                  <c:v>6.2837476429078354</c:v>
                </c:pt>
                <c:pt idx="27">
                  <c:v>6.3006557108521299</c:v>
                </c:pt>
                <c:pt idx="28">
                  <c:v>6.3118503306331277</c:v>
                </c:pt>
                <c:pt idx="29">
                  <c:v>6.3270824310358513</c:v>
                </c:pt>
                <c:pt idx="30">
                  <c:v>6.3544089109114896</c:v>
                </c:pt>
                <c:pt idx="31">
                  <c:v>6.4004439035838683</c:v>
                </c:pt>
                <c:pt idx="32">
                  <c:v>6.470614839372443</c:v>
                </c:pt>
                <c:pt idx="33">
                  <c:v>6.5693024384403955</c:v>
                </c:pt>
                <c:pt idx="34">
                  <c:v>6.6998743203204638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4B-4475-8A86-3C24EB95F2F6}"/>
            </c:ext>
          </c:extLst>
        </c:ser>
        <c:ser>
          <c:idx val="5"/>
          <c:order val="5"/>
          <c:tx>
            <c:strRef>
              <c:f>Sheet1!$G$10</c:f>
              <c:strCache>
                <c:ptCount val="1"/>
                <c:pt idx="0">
                  <c:v>5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/>
          </c:spPr>
          <c:val>
            <c:numRef>
              <c:f>(Sheet1!$G$11,Sheet1!$G$12:$G$46)</c:f>
              <c:numCache>
                <c:formatCode>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1.953125E-2</c:v>
                </c:pt>
                <c:pt idx="6">
                  <c:v>7.0299505183545524E-2</c:v>
                </c:pt>
                <c:pt idx="7">
                  <c:v>0.15635831708297171</c:v>
                </c:pt>
                <c:pt idx="8">
                  <c:v>0.2774197508351719</c:v>
                </c:pt>
                <c:pt idx="9">
                  <c:v>0.43106637883595211</c:v>
                </c:pt>
                <c:pt idx="10">
                  <c:v>0.61388687836460376</c:v>
                </c:pt>
                <c:pt idx="11">
                  <c:v>0.82199480356516852</c:v>
                </c:pt>
                <c:pt idx="12">
                  <c:v>1.051248468270912</c:v>
                </c:pt>
                <c:pt idx="13">
                  <c:v>1.2973448819606745</c:v>
                </c:pt>
                <c:pt idx="14">
                  <c:v>1.5558731376705195</c:v>
                </c:pt>
                <c:pt idx="15">
                  <c:v>1.8223659561814629</c:v>
                </c:pt>
                <c:pt idx="16">
                  <c:v>2.0923642888958551</c:v>
                </c:pt>
                <c:pt idx="17">
                  <c:v>2.3614980355559707</c:v>
                </c:pt>
                <c:pt idx="18">
                  <c:v>2.625580193903148</c:v>
                </c:pt>
                <c:pt idx="19">
                  <c:v>2.8807091406466041</c:v>
                </c:pt>
                <c:pt idx="20">
                  <c:v>3.1233727512308671</c:v>
                </c:pt>
                <c:pt idx="21">
                  <c:v>3.3505479558721323</c:v>
                </c:pt>
                <c:pt idx="22">
                  <c:v>3.5597897289583287</c:v>
                </c:pt>
                <c:pt idx="23">
                  <c:v>3.7493042264205432</c:v>
                </c:pt>
                <c:pt idx="24">
                  <c:v>3.9180017145668158</c:v>
                </c:pt>
                <c:pt idx="25">
                  <c:v>4.0655260060916643</c:v>
                </c:pt>
                <c:pt idx="26">
                  <c:v>4.211789532610549</c:v>
                </c:pt>
                <c:pt idx="27">
                  <c:v>4.3676537671563462</c:v>
                </c:pt>
                <c:pt idx="28">
                  <c:v>4.5361009987361056</c:v>
                </c:pt>
                <c:pt idx="29">
                  <c:v>4.7164331065959599</c:v>
                </c:pt>
                <c:pt idx="30">
                  <c:v>4.906922251412456</c:v>
                </c:pt>
                <c:pt idx="31">
                  <c:v>5.1060695894748109</c:v>
                </c:pt>
                <c:pt idx="32">
                  <c:v>5.3130628456577389</c:v>
                </c:pt>
                <c:pt idx="33">
                  <c:v>5.5278310845208534</c:v>
                </c:pt>
                <c:pt idx="34">
                  <c:v>5.7509151298415091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4B-4475-8A86-3C24EB95F2F6}"/>
            </c:ext>
          </c:extLst>
        </c:ser>
        <c:ser>
          <c:idx val="6"/>
          <c:order val="6"/>
          <c:tx>
            <c:strRef>
              <c:f>Sheet1!$H$10</c:f>
              <c:strCache>
                <c:ptCount val="1"/>
                <c:pt idx="0">
                  <c:v>6</c:v>
                </c:pt>
              </c:strCache>
            </c:strRef>
          </c:tx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val>
            <c:numRef>
              <c:f>(Sheet1!$H$11,Sheet1!$H$12:$H$46)</c:f>
              <c:numCache>
                <c:formatCode>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4.8828125E-3</c:v>
                </c:pt>
                <c:pt idx="7">
                  <c:v>2.0016282545886381E-2</c:v>
                </c:pt>
                <c:pt idx="8">
                  <c:v>4.9402896324936121E-2</c:v>
                </c:pt>
                <c:pt idx="9">
                  <c:v>9.5459991421003934E-2</c:v>
                </c:pt>
                <c:pt idx="10">
                  <c:v>0.15930514770099807</c:v>
                </c:pt>
                <c:pt idx="11">
                  <c:v>0.24109208363623974</c:v>
                </c:pt>
                <c:pt idx="12">
                  <c:v>0.34027306750602054</c:v>
                </c:pt>
                <c:pt idx="13">
                  <c:v>0.45577965924454422</c:v>
                </c:pt>
                <c:pt idx="14">
                  <c:v>0.58614351532891351</c:v>
                </c:pt>
                <c:pt idx="15">
                  <c:v>0.72958058978047502</c:v>
                </c:pt>
                <c:pt idx="16">
                  <c:v>0.88405644376448755</c:v>
                </c:pt>
                <c:pt idx="17">
                  <c:v>1.0473442681490654</c:v>
                </c:pt>
                <c:pt idx="18">
                  <c:v>1.2170823360601701</c:v>
                </c:pt>
                <c:pt idx="19">
                  <c:v>1.3908340751738844</c:v>
                </c:pt>
                <c:pt idx="20">
                  <c:v>1.5661515291376966</c:v>
                </c:pt>
                <c:pt idx="21">
                  <c:v>1.7406413804482317</c:v>
                </c:pt>
                <c:pt idx="22">
                  <c:v>1.9120317079716533</c:v>
                </c:pt>
                <c:pt idx="23">
                  <c:v>2.0782370897745452</c:v>
                </c:pt>
                <c:pt idx="24">
                  <c:v>2.2374194242856982</c:v>
                </c:pt>
                <c:pt idx="25">
                  <c:v>2.4661668520948048</c:v>
                </c:pt>
                <c:pt idx="26">
                  <c:v>2.7632883604964511</c:v>
                </c:pt>
                <c:pt idx="27">
                  <c:v>3.1084407497795992</c:v>
                </c:pt>
                <c:pt idx="28">
                  <c:v>3.4816800982784999</c:v>
                </c:pt>
                <c:pt idx="29">
                  <c:v>3.8677403614220527</c:v>
                </c:pt>
                <c:pt idx="30">
                  <c:v>4.2560249441628422</c:v>
                </c:pt>
                <c:pt idx="31">
                  <c:v>4.6396683000974663</c:v>
                </c:pt>
                <c:pt idx="32">
                  <c:v>5.0145838073954909</c:v>
                </c:pt>
                <c:pt idx="33">
                  <c:v>5.3786959118839359</c:v>
                </c:pt>
                <c:pt idx="34">
                  <c:v>5.7313583503367482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4B-4475-8A86-3C24EB95F2F6}"/>
            </c:ext>
          </c:extLst>
        </c:ser>
        <c:ser>
          <c:idx val="7"/>
          <c:order val="7"/>
          <c:tx>
            <c:strRef>
              <c:f>Sheet1!$I$10</c:f>
              <c:strCache>
                <c:ptCount val="1"/>
                <c:pt idx="0">
                  <c:v>7</c:v>
                </c:pt>
              </c:strCache>
            </c:strRef>
          </c:tx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val>
            <c:numRef>
              <c:f>(Sheet1!$I$11,Sheet1!$I$12:$I$46)</c:f>
              <c:numCache>
                <c:formatCode>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1.220703125E-3</c:v>
                </c:pt>
                <c:pt idx="8">
                  <c:v>5.6144221989715953E-3</c:v>
                </c:pt>
                <c:pt idx="9">
                  <c:v>1.5234229126032327E-2</c:v>
                </c:pt>
                <c:pt idx="10">
                  <c:v>3.1871160778359123E-2</c:v>
                </c:pt>
                <c:pt idx="11">
                  <c:v>5.6913299186434119E-2</c:v>
                </c:pt>
                <c:pt idx="12">
                  <c:v>9.1324033695223725E-2</c:v>
                </c:pt>
                <c:pt idx="13">
                  <c:v>0.1356698608658912</c:v>
                </c:pt>
                <c:pt idx="14">
                  <c:v>0.19016219079355376</c:v>
                </c:pt>
                <c:pt idx="15">
                  <c:v>0.25469863931553716</c:v>
                </c:pt>
                <c:pt idx="16">
                  <c:v>0.32889989617143123</c:v>
                </c:pt>
                <c:pt idx="17">
                  <c:v>0.41214277238657915</c:v>
                </c:pt>
                <c:pt idx="18">
                  <c:v>0.50359143467204959</c:v>
                </c:pt>
                <c:pt idx="19">
                  <c:v>0.60222882555641333</c:v>
                </c:pt>
                <c:pt idx="20">
                  <c:v>0.70688971228666619</c:v>
                </c:pt>
                <c:pt idx="21">
                  <c:v>0.81629611511801758</c:v>
                </c:pt>
                <c:pt idx="22">
                  <c:v>0.9290952141965455</c:v>
                </c:pt>
                <c:pt idx="23">
                  <c:v>1.0438992911731588</c:v>
                </c:pt>
                <c:pt idx="24">
                  <c:v>1.4718268452410073</c:v>
                </c:pt>
                <c:pt idx="25">
                  <c:v>2.0552937317045301</c:v>
                </c:pt>
                <c:pt idx="26">
                  <c:v>2.6953967455149463</c:v>
                </c:pt>
                <c:pt idx="27">
                  <c:v>3.342185126398455</c:v>
                </c:pt>
                <c:pt idx="28">
                  <c:v>3.9715002503951053</c:v>
                </c:pt>
                <c:pt idx="29">
                  <c:v>4.5721859472113042</c:v>
                </c:pt>
                <c:pt idx="30">
                  <c:v>5.1397010606517259</c:v>
                </c:pt>
                <c:pt idx="31">
                  <c:v>5.6729290399122192</c:v>
                </c:pt>
                <c:pt idx="32">
                  <c:v>6.1725531870870221</c:v>
                </c:pt>
                <c:pt idx="33">
                  <c:v>6.6402104930582677</c:v>
                </c:pt>
                <c:pt idx="34">
                  <c:v>7.078040540341707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4B-4475-8A86-3C24EB95F2F6}"/>
            </c:ext>
          </c:extLst>
        </c:ser>
        <c:ser>
          <c:idx val="8"/>
          <c:order val="8"/>
          <c:tx>
            <c:strRef>
              <c:f>Sheet1!$J$10</c:f>
              <c:strCache>
                <c:ptCount val="1"/>
                <c:pt idx="0">
                  <c:v>8</c:v>
                </c:pt>
              </c:strCache>
            </c:strRef>
          </c:tx>
          <c:spPr>
            <a:ln w="95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val>
            <c:numRef>
              <c:f>(Sheet1!$J$11,Sheet1!$J$12:$J$46)</c:f>
              <c:numCache>
                <c:formatCode>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3.0517578125E-4</c:v>
                </c:pt>
                <c:pt idx="9">
                  <c:v>1.5561934403678988E-3</c:v>
                </c:pt>
                <c:pt idx="10">
                  <c:v>4.605727488020156E-3</c:v>
                </c:pt>
                <c:pt idx="11">
                  <c:v>1.0377452771786914E-2</c:v>
                </c:pt>
                <c:pt idx="12">
                  <c:v>1.9758308567096775E-2</c:v>
                </c:pt>
                <c:pt idx="13">
                  <c:v>3.3529382197888397E-2</c:v>
                </c:pt>
                <c:pt idx="14">
                  <c:v>5.2326660346127582E-2</c:v>
                </c:pt>
                <c:pt idx="15">
                  <c:v>7.662171627417555E-2</c:v>
                </c:pt>
                <c:pt idx="16">
                  <c:v>0.10671485343896669</c:v>
                </c:pt>
                <c:pt idx="17">
                  <c:v>0.14273592576597444</c:v>
                </c:pt>
                <c:pt idx="18">
                  <c:v>0.18465009682138406</c:v>
                </c:pt>
                <c:pt idx="19">
                  <c:v>0.23226712285995385</c:v>
                </c:pt>
                <c:pt idx="20">
                  <c:v>0.2852535067610415</c:v>
                </c:pt>
                <c:pt idx="21">
                  <c:v>0.34314724610191505</c:v>
                </c:pt>
                <c:pt idx="22">
                  <c:v>0.40537502832789085</c:v>
                </c:pt>
                <c:pt idx="23">
                  <c:v>1.7212717088431662</c:v>
                </c:pt>
                <c:pt idx="24">
                  <c:v>3.0401018120504082</c:v>
                </c:pt>
                <c:pt idx="25">
                  <c:v>4.2048326665559213</c:v>
                </c:pt>
                <c:pt idx="26">
                  <c:v>5.2146586540674766</c:v>
                </c:pt>
                <c:pt idx="27">
                  <c:v>6.0931899990039113</c:v>
                </c:pt>
                <c:pt idx="28">
                  <c:v>6.8640631897765054</c:v>
                </c:pt>
                <c:pt idx="29">
                  <c:v>7.5466919867622417</c:v>
                </c:pt>
                <c:pt idx="30">
                  <c:v>8.1562890941825845</c:v>
                </c:pt>
                <c:pt idx="31">
                  <c:v>8.7046863684261826</c:v>
                </c:pt>
                <c:pt idx="32">
                  <c:v>9.2011517906635376</c:v>
                </c:pt>
                <c:pt idx="33">
                  <c:v>9.6530452633663568</c:v>
                </c:pt>
                <c:pt idx="34">
                  <c:v>10.066312777495632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4B-4475-8A86-3C24EB95F2F6}"/>
            </c:ext>
          </c:extLst>
        </c:ser>
        <c:ser>
          <c:idx val="9"/>
          <c:order val="9"/>
          <c:tx>
            <c:strRef>
              <c:f>Sheet1!$K$10</c:f>
              <c:strCache>
                <c:ptCount val="1"/>
                <c:pt idx="0">
                  <c:v>9</c:v>
                </c:pt>
              </c:strCache>
            </c:strRef>
          </c:tx>
          <c:spPr>
            <a:ln w="95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val>
            <c:numRef>
              <c:f>(Sheet1!$K$11,Sheet1!$K$12:$K$46)</c:f>
              <c:numCache>
                <c:formatCode>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7.62939453125E-5</c:v>
                </c:pt>
                <c:pt idx="10">
                  <c:v>4.271953327482247E-4</c:v>
                </c:pt>
                <c:pt idx="11">
                  <c:v>1.3650295383791514E-3</c:v>
                </c:pt>
                <c:pt idx="12">
                  <c:v>3.2768779621363043E-3</c:v>
                </c:pt>
                <c:pt idx="13">
                  <c:v>6.5780161228423464E-3</c:v>
                </c:pt>
                <c:pt idx="14">
                  <c:v>1.1671353610893272E-2</c:v>
                </c:pt>
                <c:pt idx="15">
                  <c:v>1.891734189197853E-2</c:v>
                </c:pt>
                <c:pt idx="16">
                  <c:v>2.8614100014533152E-2</c:v>
                </c:pt>
                <c:pt idx="17">
                  <c:v>4.0985763367008252E-2</c:v>
                </c:pt>
                <c:pt idx="18">
                  <c:v>5.6176863124997735E-2</c:v>
                </c:pt>
                <c:pt idx="19">
                  <c:v>7.4250955767844878E-2</c:v>
                </c:pt>
                <c:pt idx="20">
                  <c:v>9.5192258598910895E-2</c:v>
                </c:pt>
                <c:pt idx="21">
                  <c:v>0.11890950598971582</c:v>
                </c:pt>
                <c:pt idx="22">
                  <c:v>5.1452415645203367</c:v>
                </c:pt>
                <c:pt idx="23">
                  <c:v>7.6739645393421405</c:v>
                </c:pt>
                <c:pt idx="24">
                  <c:v>9.2673001968818625</c:v>
                </c:pt>
                <c:pt idx="25">
                  <c:v>10.393675551453534</c:v>
                </c:pt>
                <c:pt idx="26">
                  <c:v>11.248045942365748</c:v>
                </c:pt>
                <c:pt idx="27">
                  <c:v>11.927687634699744</c:v>
                </c:pt>
                <c:pt idx="28">
                  <c:v>12.48714131710085</c:v>
                </c:pt>
                <c:pt idx="29">
                  <c:v>12.95958645599455</c:v>
                </c:pt>
                <c:pt idx="30">
                  <c:v>13.366466224687835</c:v>
                </c:pt>
                <c:pt idx="31">
                  <c:v>13.722305385889564</c:v>
                </c:pt>
                <c:pt idx="32">
                  <c:v>14.037324285051328</c:v>
                </c:pt>
                <c:pt idx="33">
                  <c:v>14.318950090191549</c:v>
                </c:pt>
                <c:pt idx="34">
                  <c:v>14.572736360937364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4B-4475-8A86-3C24EB95F2F6}"/>
            </c:ext>
          </c:extLst>
        </c:ser>
        <c:ser>
          <c:idx val="10"/>
          <c:order val="10"/>
          <c:tx>
            <c:strRef>
              <c:f>Sheet1!$L$10</c:f>
              <c:strCache>
                <c:ptCount val="1"/>
                <c:pt idx="0">
                  <c:v>10</c:v>
                </c:pt>
              </c:strCache>
            </c:strRef>
          </c:tx>
          <c:spPr>
            <a:ln w="952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val>
            <c:numRef>
              <c:f>(Sheet1!$L$11,Sheet1!$L$12:$L$46)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4B-4475-8A86-3C24EB95F2F6}"/>
            </c:ext>
          </c:extLst>
        </c:ser>
        <c:bandFmts>
          <c:bandFmt>
            <c:idx val="0"/>
            <c:spPr>
              <a:ln w="9525" cap="rnd">
                <a:solidFill>
                  <a:schemeClr val="accent1"/>
                </a:solidFill>
                <a:round/>
              </a:ln>
              <a:effectLst/>
            </c:spPr>
          </c:bandFmt>
          <c:bandFmt>
            <c:idx val="1"/>
            <c:spPr>
              <a:ln w="9525" cap="rnd">
                <a:solidFill>
                  <a:schemeClr val="accent2"/>
                </a:solidFill>
                <a:round/>
              </a:ln>
              <a:effectLst/>
            </c:spPr>
          </c:bandFmt>
          <c:bandFmt>
            <c:idx val="2"/>
            <c:spPr>
              <a:ln w="9525" cap="rnd">
                <a:solidFill>
                  <a:schemeClr val="accent3"/>
                </a:solidFill>
                <a:round/>
              </a:ln>
              <a:effectLst/>
            </c:spPr>
          </c:bandFmt>
          <c:bandFmt>
            <c:idx val="3"/>
            <c:spPr>
              <a:ln w="9525" cap="rnd">
                <a:solidFill>
                  <a:schemeClr val="accent4"/>
                </a:solidFill>
                <a:round/>
              </a:ln>
              <a:effectLst/>
            </c:spPr>
          </c:bandFmt>
          <c:bandFmt>
            <c:idx val="4"/>
            <c:spPr>
              <a:ln w="9525" cap="rnd">
                <a:solidFill>
                  <a:schemeClr val="accent5"/>
                </a:solidFill>
                <a:round/>
              </a:ln>
              <a:effectLst/>
            </c:spPr>
          </c:bandFmt>
          <c:bandFmt>
            <c:idx val="5"/>
            <c:spPr>
              <a:ln w="9525" cap="rnd">
                <a:solidFill>
                  <a:schemeClr val="accent6"/>
                </a:solidFill>
                <a:round/>
              </a:ln>
              <a:effectLst/>
            </c:spPr>
          </c:bandFmt>
          <c:bandFmt>
            <c:idx val="6"/>
            <c:spPr>
              <a:ln w="9525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7"/>
            <c:spPr>
              <a:ln w="9525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8"/>
            <c:spPr>
              <a:ln w="9525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9"/>
            <c:spPr>
              <a:ln w="9525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0"/>
            <c:spPr>
              <a:ln w="9525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1"/>
            <c:spPr>
              <a:ln w="9525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12"/>
            <c:spPr>
              <a:ln w="9525" cap="rnd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3"/>
            <c:spPr>
              <a:ln w="9525" cap="rnd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14"/>
            <c:spPr>
              <a:ln w="9525" cap="rnd">
                <a:solidFill>
                  <a:schemeClr val="accent3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</c:bandFmts>
        <c:axId val="905712688"/>
        <c:axId val="901398960"/>
        <c:axId val="905331024"/>
      </c:surface3DChart>
      <c:catAx>
        <c:axId val="9057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t, s</a:t>
                </a:r>
              </a:p>
            </c:rich>
          </c:tx>
          <c:layout>
            <c:manualLayout>
              <c:xMode val="edge"/>
              <c:yMode val="edge"/>
              <c:x val="0.65380139982502183"/>
              <c:y val="0.70761264216972874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398960"/>
        <c:crosses val="autoZero"/>
        <c:auto val="1"/>
        <c:lblAlgn val="ctr"/>
        <c:lblOffset val="100"/>
        <c:noMultiLvlLbl val="0"/>
      </c:catAx>
      <c:valAx>
        <c:axId val="9013989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T, C</a:t>
                </a:r>
              </a:p>
            </c:rich>
          </c:tx>
          <c:layout>
            <c:manualLayout>
              <c:xMode val="edge"/>
              <c:yMode val="edge"/>
              <c:x val="0.93528368328958877"/>
              <c:y val="0.285727252843394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712688"/>
        <c:crosses val="autoZero"/>
        <c:crossBetween val="midCat"/>
      </c:valAx>
      <c:serAx>
        <c:axId val="905331024"/>
        <c:scaling>
          <c:orientation val="minMax"/>
        </c:scaling>
        <c:delete val="0"/>
        <c:axPos val="b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X, cm</a:t>
                </a:r>
              </a:p>
            </c:rich>
          </c:tx>
          <c:layout>
            <c:manualLayout>
              <c:xMode val="edge"/>
              <c:yMode val="edge"/>
              <c:x val="0.19475524934383204"/>
              <c:y val="0.75256707494896458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398960"/>
        <c:crosses val="autoZero"/>
      </c:ser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26443569553807"/>
          <c:y val="3.7615193934091559E-2"/>
          <c:w val="0.16863779527559056"/>
          <c:h val="0.23713226755746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0</xdr:rowOff>
    </xdr:from>
    <xdr:to>
      <xdr:col>9</xdr:col>
      <xdr:colOff>209550</xdr:colOff>
      <xdr:row>6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93F26B-4BA0-4B6A-B393-6051092A2B1C}"/>
            </a:ext>
          </a:extLst>
        </xdr:cNvPr>
        <xdr:cNvSpPr txBox="1"/>
      </xdr:nvSpPr>
      <xdr:spPr>
        <a:xfrm>
          <a:off x="1609726" y="533400"/>
          <a:ext cx="4086224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Cell C12</a:t>
          </a:r>
        </a:p>
        <a:p>
          <a:r>
            <a:rPr lang="en-US" sz="1100"/>
            <a:t>=C11+f*((B11-2*C11+D11)+j*Dx/C$10*(D11-B11)/2)</a:t>
          </a:r>
        </a:p>
        <a:p>
          <a:r>
            <a:rPr lang="en-US" sz="1100"/>
            <a:t>the term </a:t>
          </a:r>
        </a:p>
        <a:p>
          <a:r>
            <a:rPr lang="en-US" sz="1100"/>
            <a:t>"+j*Dx/C$10*(D11-B11)/2)" </a:t>
          </a:r>
        </a:p>
        <a:p>
          <a:r>
            <a:rPr lang="en-US" sz="1100"/>
            <a:t>accounts for curvature: none (j=0) for Rect Coordinates</a:t>
          </a:r>
        </a:p>
      </xdr:txBody>
    </xdr:sp>
    <xdr:clientData/>
  </xdr:twoCellAnchor>
  <xdr:twoCellAnchor>
    <xdr:from>
      <xdr:col>12</xdr:col>
      <xdr:colOff>9525</xdr:colOff>
      <xdr:row>14</xdr:row>
      <xdr:rowOff>142875</xdr:rowOff>
    </xdr:from>
    <xdr:to>
      <xdr:col>20</xdr:col>
      <xdr:colOff>200025</xdr:colOff>
      <xdr:row>26</xdr:row>
      <xdr:rowOff>200025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8029E5-A06B-4A67-B3FB-5EBE8E4D68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381000</xdr:colOff>
      <xdr:row>5</xdr:row>
      <xdr:rowOff>76200</xdr:rowOff>
    </xdr:from>
    <xdr:to>
      <xdr:col>2</xdr:col>
      <xdr:colOff>523875</xdr:colOff>
      <xdr:row>11</xdr:row>
      <xdr:rowOff>38100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5B8E9205-A80D-4D64-80A6-CF4298E95E7D}"/>
            </a:ext>
          </a:extLst>
        </xdr:cNvPr>
        <xdr:cNvCxnSpPr/>
      </xdr:nvCxnSpPr>
      <xdr:spPr>
        <a:xfrm flipH="1">
          <a:off x="1600200" y="1438275"/>
          <a:ext cx="142875" cy="1504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5"/>
  <sheetViews>
    <sheetView tabSelected="1" workbookViewId="0">
      <selection activeCell="B9" sqref="B9"/>
    </sheetView>
  </sheetViews>
  <sheetFormatPr defaultRowHeight="20.25"/>
  <cols>
    <col min="1" max="16384" width="9.140625" style="1"/>
  </cols>
  <sheetData>
    <row r="1" spans="1:14" ht="21.75" customHeight="1">
      <c r="A1" s="1" t="s">
        <v>4</v>
      </c>
    </row>
    <row r="3" spans="1:14" ht="21.75">
      <c r="A3" s="9" t="s">
        <v>0</v>
      </c>
      <c r="B3" s="2">
        <v>0.125</v>
      </c>
    </row>
    <row r="4" spans="1:14" ht="21.75">
      <c r="A4" s="10" t="s">
        <v>6</v>
      </c>
      <c r="B4" s="2">
        <v>1</v>
      </c>
    </row>
    <row r="5" spans="1:14" ht="21.75">
      <c r="A5" s="10" t="s">
        <v>7</v>
      </c>
      <c r="B5" s="2">
        <v>2</v>
      </c>
    </row>
    <row r="6" spans="1:14">
      <c r="A6" s="2" t="s">
        <v>1</v>
      </c>
      <c r="B6" s="2">
        <f>a*Dt/Dx^2</f>
        <v>0.25</v>
      </c>
    </row>
    <row r="7" spans="1:14">
      <c r="A7" s="2" t="s">
        <v>3</v>
      </c>
      <c r="B7" s="2">
        <v>0</v>
      </c>
      <c r="C7" s="1" t="str">
        <f>IF(j=0,"Rect",IF(j=1,"Cyl",IF(j=2,"Sph","x")))</f>
        <v>Rect</v>
      </c>
      <c r="D7" s="1" t="s">
        <v>5</v>
      </c>
    </row>
    <row r="8" spans="1:14">
      <c r="A8" s="3"/>
      <c r="B8" s="2"/>
    </row>
    <row r="9" spans="1:14">
      <c r="B9" s="1" t="s">
        <v>10</v>
      </c>
    </row>
    <row r="10" spans="1:14">
      <c r="A10" s="1" t="s">
        <v>2</v>
      </c>
      <c r="B10" s="7">
        <v>0</v>
      </c>
      <c r="C10" s="7">
        <f>B10+Dx</f>
        <v>1</v>
      </c>
      <c r="D10" s="7">
        <f t="shared" ref="D10:L10" si="0">C10+Dx</f>
        <v>2</v>
      </c>
      <c r="E10" s="7">
        <f t="shared" si="0"/>
        <v>3</v>
      </c>
      <c r="F10" s="7">
        <f t="shared" si="0"/>
        <v>4</v>
      </c>
      <c r="G10" s="7">
        <f t="shared" si="0"/>
        <v>5</v>
      </c>
      <c r="H10" s="7">
        <f t="shared" si="0"/>
        <v>6</v>
      </c>
      <c r="I10" s="7">
        <f t="shared" si="0"/>
        <v>7</v>
      </c>
      <c r="J10" s="7">
        <f t="shared" si="0"/>
        <v>8</v>
      </c>
      <c r="K10" s="7">
        <f t="shared" si="0"/>
        <v>9</v>
      </c>
      <c r="L10" s="7">
        <f t="shared" si="0"/>
        <v>10</v>
      </c>
      <c r="N10" s="1" t="s">
        <v>8</v>
      </c>
    </row>
    <row r="11" spans="1:14">
      <c r="A11" s="7">
        <v>0</v>
      </c>
      <c r="B11" s="8">
        <f>20+10*SIN(A11/10)</f>
        <v>20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5">
        <v>0</v>
      </c>
      <c r="N11" s="1" t="s">
        <v>9</v>
      </c>
    </row>
    <row r="12" spans="1:14">
      <c r="A12" s="7">
        <f>A11+Dt</f>
        <v>2</v>
      </c>
      <c r="B12" s="8">
        <f t="shared" ref="B12:B45" si="1">20+10*SIN(A12/10)</f>
        <v>21.986693307950613</v>
      </c>
      <c r="C12" s="4">
        <f>C11+f*((B11-2*C11+D11)+j*Dx/C$10*(D11-B11)/2)</f>
        <v>5</v>
      </c>
      <c r="D12" s="4">
        <f t="shared" ref="D12:K12" si="2">D11+f*((C11-2*D11+E11)+j*Dx/D$10*(E11-C11)/2)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5">
        <v>0</v>
      </c>
    </row>
    <row r="13" spans="1:14">
      <c r="A13" s="7">
        <f t="shared" ref="A13:A18" si="3">A12+Dt</f>
        <v>4</v>
      </c>
      <c r="B13" s="8">
        <f t="shared" si="1"/>
        <v>23.894183423086506</v>
      </c>
      <c r="C13" s="4">
        <f t="shared" ref="C13:C35" si="4">C12+f*((B12-2*C12+D12)+j*Dx/C$10*(D12-B12)/2)</f>
        <v>7.9966733269876533</v>
      </c>
      <c r="D13" s="4">
        <f t="shared" ref="D13:D35" si="5">D12+f*((C12-2*D12+E12)+j*Dx/D$10*(E12-C12)/2)</f>
        <v>1.25</v>
      </c>
      <c r="E13" s="4">
        <f t="shared" ref="E13:E35" si="6">E12+f*((D12-2*E12+F12)+j*Dx/E$10*(F12-D12)/2)</f>
        <v>0</v>
      </c>
      <c r="F13" s="4">
        <f t="shared" ref="F13:F35" si="7">F12+f*((E12-2*F12+G12)+j*Dx/F$10*(G12-E12)/2)</f>
        <v>0</v>
      </c>
      <c r="G13" s="4">
        <f t="shared" ref="G13:G35" si="8">G12+f*((F12-2*G12+H12)+j*Dx/G$10*(H12-F12)/2)</f>
        <v>0</v>
      </c>
      <c r="H13" s="4">
        <f t="shared" ref="H13:H35" si="9">H12+f*((G12-2*H12+I12)+j*Dx/H$10*(I12-G12)/2)</f>
        <v>0</v>
      </c>
      <c r="I13" s="4">
        <f t="shared" ref="I13:I35" si="10">I12+f*((H12-2*I12+J12)+j*Dx/I$10*(J12-H12)/2)</f>
        <v>0</v>
      </c>
      <c r="J13" s="4">
        <f t="shared" ref="J13:J35" si="11">J12+f*((I12-2*J12+K12)+j*Dx/J$10*(K12-I12)/2)</f>
        <v>0</v>
      </c>
      <c r="K13" s="4">
        <f t="shared" ref="K13:K35" si="12">K12+f*((J12-2*K12+L12)+j*Dx/K$10*(L12-J12)/2)</f>
        <v>0</v>
      </c>
      <c r="L13" s="5">
        <f t="shared" ref="L13:L18" si="13">L12</f>
        <v>0</v>
      </c>
    </row>
    <row r="14" spans="1:14">
      <c r="A14" s="7">
        <f t="shared" si="3"/>
        <v>6</v>
      </c>
      <c r="B14" s="8">
        <f t="shared" si="1"/>
        <v>25.646424733950354</v>
      </c>
      <c r="C14" s="4">
        <f t="shared" si="4"/>
        <v>10.284382519265453</v>
      </c>
      <c r="D14" s="4">
        <f t="shared" si="5"/>
        <v>2.6241683317469136</v>
      </c>
      <c r="E14" s="4">
        <f t="shared" si="6"/>
        <v>0.3125</v>
      </c>
      <c r="F14" s="4">
        <f t="shared" si="7"/>
        <v>0</v>
      </c>
      <c r="G14" s="4">
        <f t="shared" si="8"/>
        <v>0</v>
      </c>
      <c r="H14" s="4">
        <f t="shared" si="9"/>
        <v>0</v>
      </c>
      <c r="I14" s="4">
        <f t="shared" si="10"/>
        <v>0</v>
      </c>
      <c r="J14" s="4">
        <f t="shared" si="11"/>
        <v>0</v>
      </c>
      <c r="K14" s="4">
        <f t="shared" si="12"/>
        <v>0</v>
      </c>
      <c r="L14" s="5">
        <f t="shared" si="13"/>
        <v>0</v>
      </c>
    </row>
    <row r="15" spans="1:14">
      <c r="A15" s="7">
        <f t="shared" si="3"/>
        <v>8</v>
      </c>
      <c r="B15" s="8">
        <f t="shared" si="1"/>
        <v>27.173560908995228</v>
      </c>
      <c r="C15" s="4">
        <f t="shared" si="4"/>
        <v>12.209839526057044</v>
      </c>
      <c r="D15" s="4">
        <f t="shared" si="5"/>
        <v>3.96130479568982</v>
      </c>
      <c r="E15" s="4">
        <f t="shared" si="6"/>
        <v>0.81229208293672839</v>
      </c>
      <c r="F15" s="4">
        <f t="shared" si="7"/>
        <v>7.8125E-2</v>
      </c>
      <c r="G15" s="4">
        <f t="shared" si="8"/>
        <v>0</v>
      </c>
      <c r="H15" s="4">
        <f t="shared" si="9"/>
        <v>0</v>
      </c>
      <c r="I15" s="4">
        <f t="shared" si="10"/>
        <v>0</v>
      </c>
      <c r="J15" s="4">
        <f t="shared" si="11"/>
        <v>0</v>
      </c>
      <c r="K15" s="4">
        <f t="shared" si="12"/>
        <v>0</v>
      </c>
      <c r="L15" s="5">
        <f t="shared" si="13"/>
        <v>0</v>
      </c>
    </row>
    <row r="16" spans="1:14">
      <c r="A16" s="7">
        <f t="shared" si="3"/>
        <v>10</v>
      </c>
      <c r="B16" s="8">
        <f t="shared" si="1"/>
        <v>28.414709848078964</v>
      </c>
      <c r="C16" s="4">
        <f t="shared" si="4"/>
        <v>13.888636189199783</v>
      </c>
      <c r="D16" s="4">
        <f t="shared" si="5"/>
        <v>5.2361853000933536</v>
      </c>
      <c r="E16" s="4">
        <f t="shared" si="6"/>
        <v>1.4160034903908192</v>
      </c>
      <c r="F16" s="4">
        <f t="shared" si="7"/>
        <v>0.2421355207341821</v>
      </c>
      <c r="G16" s="4">
        <f t="shared" si="8"/>
        <v>1.953125E-2</v>
      </c>
      <c r="H16" s="4">
        <f t="shared" si="9"/>
        <v>0</v>
      </c>
      <c r="I16" s="4">
        <f t="shared" si="10"/>
        <v>0</v>
      </c>
      <c r="J16" s="4">
        <f t="shared" si="11"/>
        <v>0</v>
      </c>
      <c r="K16" s="4">
        <f t="shared" si="12"/>
        <v>0</v>
      </c>
      <c r="L16" s="5">
        <f t="shared" si="13"/>
        <v>0</v>
      </c>
    </row>
    <row r="17" spans="1:12">
      <c r="A17" s="7">
        <f t="shared" si="3"/>
        <v>12</v>
      </c>
      <c r="B17" s="8">
        <f t="shared" si="1"/>
        <v>29.320390859672262</v>
      </c>
      <c r="C17" s="4">
        <f t="shared" si="4"/>
        <v>15.357041881642971</v>
      </c>
      <c r="D17" s="4">
        <f t="shared" si="5"/>
        <v>6.4442525699443269</v>
      </c>
      <c r="E17" s="4">
        <f t="shared" si="6"/>
        <v>2.0775819504022937</v>
      </c>
      <c r="F17" s="4">
        <f t="shared" si="7"/>
        <v>0.47995144546479585</v>
      </c>
      <c r="G17" s="4">
        <f t="shared" si="8"/>
        <v>7.0299505183545524E-2</v>
      </c>
      <c r="H17" s="4">
        <f t="shared" si="9"/>
        <v>4.8828125E-3</v>
      </c>
      <c r="I17" s="4">
        <f t="shared" si="10"/>
        <v>0</v>
      </c>
      <c r="J17" s="4">
        <f t="shared" si="11"/>
        <v>0</v>
      </c>
      <c r="K17" s="4">
        <f t="shared" si="12"/>
        <v>0</v>
      </c>
      <c r="L17" s="5">
        <f t="shared" si="13"/>
        <v>0</v>
      </c>
    </row>
    <row r="18" spans="1:12">
      <c r="A18" s="7">
        <f t="shared" si="3"/>
        <v>14</v>
      </c>
      <c r="B18" s="8">
        <f t="shared" si="1"/>
        <v>29.854497299884599</v>
      </c>
      <c r="C18" s="4">
        <f t="shared" si="4"/>
        <v>16.619681798225631</v>
      </c>
      <c r="D18" s="4">
        <f t="shared" si="5"/>
        <v>7.5807822429834797</v>
      </c>
      <c r="E18" s="4">
        <f t="shared" si="6"/>
        <v>2.7698419790534277</v>
      </c>
      <c r="F18" s="4">
        <f t="shared" si="7"/>
        <v>0.77694608662885778</v>
      </c>
      <c r="G18" s="4">
        <f t="shared" si="8"/>
        <v>0.15635831708297171</v>
      </c>
      <c r="H18" s="4">
        <f t="shared" si="9"/>
        <v>2.0016282545886381E-2</v>
      </c>
      <c r="I18" s="4">
        <f t="shared" si="10"/>
        <v>1.220703125E-3</v>
      </c>
      <c r="J18" s="4">
        <f t="shared" si="11"/>
        <v>0</v>
      </c>
      <c r="K18" s="4">
        <f t="shared" si="12"/>
        <v>0</v>
      </c>
      <c r="L18" s="5">
        <f t="shared" si="13"/>
        <v>0</v>
      </c>
    </row>
    <row r="19" spans="1:12">
      <c r="A19" s="7">
        <f t="shared" ref="A19:A35" si="14">A18+Dt</f>
        <v>16</v>
      </c>
      <c r="B19" s="8">
        <f t="shared" si="1"/>
        <v>29.995736030415053</v>
      </c>
      <c r="C19" s="4">
        <f t="shared" si="4"/>
        <v>17.668660784829836</v>
      </c>
      <c r="D19" s="4">
        <f t="shared" si="5"/>
        <v>8.6377720658115038</v>
      </c>
      <c r="E19" s="4">
        <f t="shared" si="6"/>
        <v>3.4743530719297979</v>
      </c>
      <c r="F19" s="4">
        <f t="shared" si="7"/>
        <v>1.1200231173485287</v>
      </c>
      <c r="G19" s="4">
        <f t="shared" si="8"/>
        <v>0.2774197508351719</v>
      </c>
      <c r="H19" s="4">
        <f t="shared" si="9"/>
        <v>4.9402896324936121E-2</v>
      </c>
      <c r="I19" s="4">
        <f t="shared" si="10"/>
        <v>5.6144221989715953E-3</v>
      </c>
      <c r="J19" s="4">
        <f t="shared" si="11"/>
        <v>3.0517578125E-4</v>
      </c>
      <c r="K19" s="4">
        <f t="shared" si="12"/>
        <v>0</v>
      </c>
      <c r="L19" s="5">
        <f t="shared" ref="L19:L35" si="15">L18</f>
        <v>0</v>
      </c>
    </row>
    <row r="20" spans="1:12">
      <c r="A20" s="7">
        <f t="shared" si="14"/>
        <v>18</v>
      </c>
      <c r="B20" s="8">
        <f t="shared" si="1"/>
        <v>29.738476308781951</v>
      </c>
      <c r="C20" s="4">
        <f t="shared" si="4"/>
        <v>18.492707416471557</v>
      </c>
      <c r="D20" s="4">
        <f t="shared" si="5"/>
        <v>9.6046394970956612</v>
      </c>
      <c r="E20" s="4">
        <f t="shared" si="6"/>
        <v>4.1766253317549076</v>
      </c>
      <c r="F20" s="4">
        <f t="shared" si="7"/>
        <v>1.4979547643655069</v>
      </c>
      <c r="G20" s="4">
        <f t="shared" si="8"/>
        <v>0.43106637883595211</v>
      </c>
      <c r="H20" s="4">
        <f t="shared" si="9"/>
        <v>9.5459991421003934E-2</v>
      </c>
      <c r="I20" s="4">
        <f t="shared" si="10"/>
        <v>1.5234229126032327E-2</v>
      </c>
      <c r="J20" s="4">
        <f t="shared" si="11"/>
        <v>1.5561934403678988E-3</v>
      </c>
      <c r="K20" s="4">
        <f t="shared" si="12"/>
        <v>7.62939453125E-5</v>
      </c>
      <c r="L20" s="5">
        <f t="shared" si="15"/>
        <v>0</v>
      </c>
    </row>
    <row r="21" spans="1:12">
      <c r="A21" s="7">
        <f t="shared" si="14"/>
        <v>20</v>
      </c>
      <c r="B21" s="8">
        <f t="shared" si="1"/>
        <v>29.092974268256818</v>
      </c>
      <c r="C21" s="4">
        <f t="shared" si="4"/>
        <v>19.082132659705181</v>
      </c>
      <c r="D21" s="4">
        <f t="shared" si="5"/>
        <v>10.469652935604447</v>
      </c>
      <c r="E21" s="4">
        <f t="shared" si="6"/>
        <v>4.8639612312427456</v>
      </c>
      <c r="F21" s="4">
        <f t="shared" si="7"/>
        <v>1.9009003098304684</v>
      </c>
      <c r="G21" s="4">
        <f t="shared" si="8"/>
        <v>0.61388687836460376</v>
      </c>
      <c r="H21" s="4">
        <f t="shared" si="9"/>
        <v>0.15930514770099807</v>
      </c>
      <c r="I21" s="4">
        <f t="shared" si="10"/>
        <v>3.1871160778359123E-2</v>
      </c>
      <c r="J21" s="4">
        <f t="shared" si="11"/>
        <v>4.605727488020156E-3</v>
      </c>
      <c r="K21" s="4">
        <f t="shared" si="12"/>
        <v>4.271953327482247E-4</v>
      </c>
      <c r="L21" s="5">
        <v>0</v>
      </c>
    </row>
    <row r="22" spans="1:12">
      <c r="A22" s="7">
        <f t="shared" si="14"/>
        <v>22</v>
      </c>
      <c r="B22" s="8">
        <f t="shared" si="1"/>
        <v>28.084964038195899</v>
      </c>
      <c r="C22" s="4">
        <f t="shared" si="4"/>
        <v>19.431723130817907</v>
      </c>
      <c r="D22" s="4">
        <f t="shared" si="5"/>
        <v>11.221349940539206</v>
      </c>
      <c r="E22" s="4">
        <f t="shared" si="6"/>
        <v>5.5246189269801018</v>
      </c>
      <c r="F22" s="4">
        <f t="shared" si="7"/>
        <v>2.3199121823170716</v>
      </c>
      <c r="G22" s="4">
        <f t="shared" si="8"/>
        <v>0.82199480356516852</v>
      </c>
      <c r="H22" s="4">
        <f t="shared" si="9"/>
        <v>0.24109208363623974</v>
      </c>
      <c r="I22" s="4">
        <f t="shared" si="10"/>
        <v>5.6913299186434119E-2</v>
      </c>
      <c r="J22" s="4">
        <f t="shared" si="11"/>
        <v>1.0377452771786914E-2</v>
      </c>
      <c r="K22" s="4">
        <f t="shared" si="12"/>
        <v>1.3650295383791514E-3</v>
      </c>
      <c r="L22" s="5">
        <f t="shared" si="15"/>
        <v>0</v>
      </c>
    </row>
    <row r="23" spans="1:12">
      <c r="A23" s="7">
        <f t="shared" si="14"/>
        <v>24</v>
      </c>
      <c r="B23" s="8">
        <f t="shared" si="1"/>
        <v>26.754631805511508</v>
      </c>
      <c r="C23" s="4">
        <f t="shared" si="4"/>
        <v>19.54244006009273</v>
      </c>
      <c r="D23" s="4">
        <f t="shared" si="5"/>
        <v>11.849760484719106</v>
      </c>
      <c r="E23" s="4">
        <f t="shared" si="6"/>
        <v>6.1476249942041203</v>
      </c>
      <c r="F23" s="4">
        <f t="shared" si="7"/>
        <v>2.7466095237948536</v>
      </c>
      <c r="G23" s="4">
        <f t="shared" si="8"/>
        <v>1.051248468270912</v>
      </c>
      <c r="H23" s="4">
        <f t="shared" si="9"/>
        <v>0.34027306750602054</v>
      </c>
      <c r="I23" s="4">
        <f t="shared" si="10"/>
        <v>9.1324033695223725E-2</v>
      </c>
      <c r="J23" s="4">
        <f t="shared" si="11"/>
        <v>1.9758308567096775E-2</v>
      </c>
      <c r="K23" s="4">
        <f t="shared" si="12"/>
        <v>3.2768779621363043E-3</v>
      </c>
      <c r="L23" s="5">
        <f t="shared" si="15"/>
        <v>0</v>
      </c>
    </row>
    <row r="24" spans="1:12">
      <c r="A24" s="7">
        <f t="shared" si="14"/>
        <v>26</v>
      </c>
      <c r="B24" s="8">
        <f t="shared" si="1"/>
        <v>25.15501371821464</v>
      </c>
      <c r="C24" s="4">
        <f t="shared" si="4"/>
        <v>19.422318102604017</v>
      </c>
      <c r="D24" s="4">
        <f t="shared" si="5"/>
        <v>12.347396505933766</v>
      </c>
      <c r="E24" s="4">
        <f t="shared" si="6"/>
        <v>6.7229049992305496</v>
      </c>
      <c r="F24" s="4">
        <f t="shared" si="7"/>
        <v>3.1730231275161849</v>
      </c>
      <c r="G24" s="4">
        <f t="shared" si="8"/>
        <v>1.2973448819606745</v>
      </c>
      <c r="H24" s="4">
        <f t="shared" si="9"/>
        <v>0.45577965924454422</v>
      </c>
      <c r="I24" s="4">
        <f t="shared" si="10"/>
        <v>0.1356698608658912</v>
      </c>
      <c r="J24" s="4">
        <f t="shared" si="11"/>
        <v>3.3529382197888397E-2</v>
      </c>
      <c r="K24" s="4">
        <f t="shared" si="12"/>
        <v>6.5780161228423464E-3</v>
      </c>
      <c r="L24" s="5">
        <f t="shared" si="15"/>
        <v>0</v>
      </c>
    </row>
    <row r="25" spans="1:12">
      <c r="A25" s="7">
        <f t="shared" si="14"/>
        <v>28</v>
      </c>
      <c r="B25" s="8">
        <f t="shared" si="1"/>
        <v>23.34988150155905</v>
      </c>
      <c r="C25" s="4">
        <f t="shared" si="4"/>
        <v>19.08676160733911</v>
      </c>
      <c r="D25" s="4">
        <f t="shared" si="5"/>
        <v>12.710004028425525</v>
      </c>
      <c r="E25" s="4">
        <f t="shared" si="6"/>
        <v>7.241557407977762</v>
      </c>
      <c r="F25" s="4">
        <f t="shared" si="7"/>
        <v>3.5915740340558986</v>
      </c>
      <c r="G25" s="4">
        <f t="shared" si="8"/>
        <v>1.5558731376705195</v>
      </c>
      <c r="H25" s="4">
        <f t="shared" si="9"/>
        <v>0.58614351532891351</v>
      </c>
      <c r="I25" s="4">
        <f t="shared" si="10"/>
        <v>0.19016219079355376</v>
      </c>
      <c r="J25" s="4">
        <f t="shared" si="11"/>
        <v>5.2326660346127582E-2</v>
      </c>
      <c r="K25" s="4">
        <f t="shared" si="12"/>
        <v>1.1671353610893272E-2</v>
      </c>
      <c r="L25" s="5">
        <f t="shared" si="15"/>
        <v>0</v>
      </c>
    </row>
    <row r="26" spans="1:12">
      <c r="A26" s="7">
        <f t="shared" si="14"/>
        <v>30</v>
      </c>
      <c r="B26" s="8">
        <f t="shared" si="1"/>
        <v>21.411200080598672</v>
      </c>
      <c r="C26" s="4">
        <f t="shared" si="4"/>
        <v>18.558352186165699</v>
      </c>
      <c r="D26" s="4">
        <f t="shared" si="5"/>
        <v>12.937081768041981</v>
      </c>
      <c r="E26" s="4">
        <f t="shared" si="6"/>
        <v>7.6961732196092365</v>
      </c>
      <c r="F26" s="4">
        <f t="shared" si="7"/>
        <v>3.9951446534400197</v>
      </c>
      <c r="G26" s="4">
        <f t="shared" si="8"/>
        <v>1.8223659561814629</v>
      </c>
      <c r="H26" s="4">
        <f t="shared" si="9"/>
        <v>0.72958058978047502</v>
      </c>
      <c r="I26" s="4">
        <f t="shared" si="10"/>
        <v>0.25469863931553716</v>
      </c>
      <c r="J26" s="4">
        <f t="shared" si="11"/>
        <v>7.662171627417555E-2</v>
      </c>
      <c r="K26" s="4">
        <f t="shared" si="12"/>
        <v>1.891734189197853E-2</v>
      </c>
      <c r="L26" s="5">
        <f t="shared" si="15"/>
        <v>0</v>
      </c>
    </row>
    <row r="27" spans="1:12">
      <c r="A27" s="7">
        <f t="shared" si="14"/>
        <v>32</v>
      </c>
      <c r="B27" s="8">
        <f t="shared" si="1"/>
        <v>19.416258565724199</v>
      </c>
      <c r="C27" s="4">
        <f t="shared" si="4"/>
        <v>17.866246555243013</v>
      </c>
      <c r="D27" s="4">
        <f t="shared" si="5"/>
        <v>13.032172235464724</v>
      </c>
      <c r="E27" s="4">
        <f t="shared" si="6"/>
        <v>8.0811432151751177</v>
      </c>
      <c r="F27" s="4">
        <f t="shared" si="7"/>
        <v>4.377207120667685</v>
      </c>
      <c r="G27" s="4">
        <f t="shared" si="8"/>
        <v>2.0923642888958551</v>
      </c>
      <c r="H27" s="4">
        <f t="shared" si="9"/>
        <v>0.88405644376448755</v>
      </c>
      <c r="I27" s="4">
        <f t="shared" si="10"/>
        <v>0.32889989617143123</v>
      </c>
      <c r="J27" s="4">
        <f t="shared" si="11"/>
        <v>0.10671485343896669</v>
      </c>
      <c r="K27" s="4">
        <f t="shared" si="12"/>
        <v>2.8614100014533152E-2</v>
      </c>
      <c r="L27" s="5">
        <f t="shared" si="15"/>
        <v>0</v>
      </c>
    </row>
    <row r="28" spans="1:12">
      <c r="A28" s="7">
        <f t="shared" si="14"/>
        <v>34</v>
      </c>
      <c r="B28" s="8">
        <f t="shared" si="1"/>
        <v>17.444588979731687</v>
      </c>
      <c r="C28" s="4">
        <f t="shared" si="4"/>
        <v>17.045230977918738</v>
      </c>
      <c r="D28" s="4">
        <f t="shared" si="5"/>
        <v>13.002933560336896</v>
      </c>
      <c r="E28" s="4">
        <f t="shared" si="6"/>
        <v>8.3929164466206618</v>
      </c>
      <c r="F28" s="4">
        <f t="shared" si="7"/>
        <v>4.7319804363515861</v>
      </c>
      <c r="G28" s="4">
        <f t="shared" si="8"/>
        <v>2.3614980355559707</v>
      </c>
      <c r="H28" s="4">
        <f t="shared" si="9"/>
        <v>1.0473442681490654</v>
      </c>
      <c r="I28" s="4">
        <f t="shared" si="10"/>
        <v>0.41214277238657915</v>
      </c>
      <c r="J28" s="4">
        <f t="shared" si="11"/>
        <v>0.14273592576597444</v>
      </c>
      <c r="K28" s="4">
        <f t="shared" si="12"/>
        <v>4.0985763367008252E-2</v>
      </c>
      <c r="L28" s="5">
        <v>0</v>
      </c>
    </row>
    <row r="29" spans="1:12">
      <c r="A29" s="7">
        <f t="shared" si="14"/>
        <v>36</v>
      </c>
      <c r="B29" s="8">
        <f t="shared" si="1"/>
        <v>15.574795567051474</v>
      </c>
      <c r="C29" s="4">
        <f t="shared" si="4"/>
        <v>16.134496123976515</v>
      </c>
      <c r="D29" s="4">
        <f t="shared" si="5"/>
        <v>12.861003636303298</v>
      </c>
      <c r="E29" s="4">
        <f t="shared" si="6"/>
        <v>8.6301867224824509</v>
      </c>
      <c r="F29" s="4">
        <f t="shared" si="7"/>
        <v>5.0545938387199509</v>
      </c>
      <c r="G29" s="4">
        <f t="shared" si="8"/>
        <v>2.625580193903148</v>
      </c>
      <c r="H29" s="4">
        <f t="shared" si="9"/>
        <v>1.2170823360601701</v>
      </c>
      <c r="I29" s="4">
        <f t="shared" si="10"/>
        <v>0.50359143467204959</v>
      </c>
      <c r="J29" s="4">
        <f t="shared" si="11"/>
        <v>0.18465009682138406</v>
      </c>
      <c r="K29" s="4">
        <f t="shared" si="12"/>
        <v>5.6176863124997735E-2</v>
      </c>
      <c r="L29" s="5">
        <f t="shared" si="15"/>
        <v>0</v>
      </c>
    </row>
    <row r="30" spans="1:12">
      <c r="A30" s="7">
        <f t="shared" si="14"/>
        <v>38</v>
      </c>
      <c r="B30" s="8">
        <f t="shared" si="1"/>
        <v>13.881421090572811</v>
      </c>
      <c r="C30" s="4">
        <f t="shared" si="4"/>
        <v>15.17619786282695</v>
      </c>
      <c r="D30" s="4">
        <f t="shared" si="5"/>
        <v>12.621672529766391</v>
      </c>
      <c r="E30" s="4">
        <f t="shared" si="6"/>
        <v>8.7939927299970382</v>
      </c>
      <c r="F30" s="4">
        <f t="shared" si="7"/>
        <v>5.3412386484563754</v>
      </c>
      <c r="G30" s="4">
        <f t="shared" si="8"/>
        <v>2.8807091406466041</v>
      </c>
      <c r="H30" s="4">
        <f t="shared" si="9"/>
        <v>1.3908340751738844</v>
      </c>
      <c r="I30" s="4">
        <f t="shared" si="10"/>
        <v>0.60222882555641333</v>
      </c>
      <c r="J30" s="4">
        <f t="shared" si="11"/>
        <v>0.23226712285995385</v>
      </c>
      <c r="K30" s="4">
        <f t="shared" si="12"/>
        <v>7.4250955767844878E-2</v>
      </c>
      <c r="L30" s="5">
        <f t="shared" si="15"/>
        <v>0</v>
      </c>
    </row>
    <row r="31" spans="1:12">
      <c r="A31" s="7">
        <f t="shared" si="14"/>
        <v>40</v>
      </c>
      <c r="B31" s="8">
        <f t="shared" si="1"/>
        <v>12.431975046920718</v>
      </c>
      <c r="C31" s="4">
        <f t="shared" si="4"/>
        <v>14.213872336498275</v>
      </c>
      <c r="D31" s="4">
        <f t="shared" si="5"/>
        <v>12.303383913089192</v>
      </c>
      <c r="E31" s="4">
        <f t="shared" si="6"/>
        <v>8.8877241595542102</v>
      </c>
      <c r="F31" s="4">
        <f t="shared" si="7"/>
        <v>5.5892947918890981</v>
      </c>
      <c r="G31" s="4">
        <f t="shared" si="8"/>
        <v>3.1233727512308671</v>
      </c>
      <c r="H31" s="4">
        <f t="shared" si="9"/>
        <v>1.5661515291376966</v>
      </c>
      <c r="I31" s="4">
        <f t="shared" si="10"/>
        <v>0.70688971228666619</v>
      </c>
      <c r="J31" s="4">
        <f t="shared" si="11"/>
        <v>0.2852535067610415</v>
      </c>
      <c r="K31" s="4">
        <f t="shared" si="12"/>
        <v>9.5192258598910895E-2</v>
      </c>
      <c r="L31" s="5">
        <f t="shared" si="15"/>
        <v>0</v>
      </c>
    </row>
    <row r="32" spans="1:12">
      <c r="A32" s="7">
        <f t="shared" si="14"/>
        <v>42</v>
      </c>
      <c r="B32" s="8">
        <f t="shared" si="1"/>
        <v>11.284242275864118</v>
      </c>
      <c r="C32" s="4">
        <f t="shared" si="4"/>
        <v>13.290775908251614</v>
      </c>
      <c r="D32" s="4">
        <f t="shared" si="5"/>
        <v>11.927091080557718</v>
      </c>
      <c r="E32" s="4">
        <f t="shared" si="6"/>
        <v>8.917031756021677</v>
      </c>
      <c r="F32" s="4">
        <f t="shared" si="7"/>
        <v>5.797421623640818</v>
      </c>
      <c r="G32" s="4">
        <f t="shared" si="8"/>
        <v>3.3505479558721323</v>
      </c>
      <c r="H32" s="4">
        <f t="shared" si="9"/>
        <v>1.7406413804482317</v>
      </c>
      <c r="I32" s="4">
        <f t="shared" si="10"/>
        <v>0.81629611511801758</v>
      </c>
      <c r="J32" s="4">
        <f t="shared" si="11"/>
        <v>0.34314724610191505</v>
      </c>
      <c r="K32" s="4">
        <f t="shared" si="12"/>
        <v>0.11890950598971582</v>
      </c>
      <c r="L32" s="5">
        <v>20</v>
      </c>
    </row>
    <row r="33" spans="1:12">
      <c r="A33" s="7">
        <f t="shared" si="14"/>
        <v>44</v>
      </c>
      <c r="B33" s="8">
        <f t="shared" si="1"/>
        <v>10.483979261104841</v>
      </c>
      <c r="C33" s="4">
        <f t="shared" si="4"/>
        <v>12.448221293231267</v>
      </c>
      <c r="D33" s="4">
        <f t="shared" si="5"/>
        <v>11.515497456347182</v>
      </c>
      <c r="E33" s="4">
        <f t="shared" si="6"/>
        <v>8.8896440540604722</v>
      </c>
      <c r="F33" s="4">
        <f t="shared" si="7"/>
        <v>5.9656057397938618</v>
      </c>
      <c r="G33" s="4">
        <f t="shared" si="8"/>
        <v>3.5597897289583287</v>
      </c>
      <c r="H33" s="4">
        <f t="shared" si="9"/>
        <v>1.9120317079716533</v>
      </c>
      <c r="I33" s="4">
        <f t="shared" si="10"/>
        <v>0.9290952141965455</v>
      </c>
      <c r="J33" s="4">
        <f t="shared" si="11"/>
        <v>0.40537502832789085</v>
      </c>
      <c r="K33" s="4">
        <f t="shared" si="12"/>
        <v>5.1452415645203367</v>
      </c>
      <c r="L33" s="5">
        <f t="shared" si="15"/>
        <v>20</v>
      </c>
    </row>
    <row r="34" spans="1:12">
      <c r="A34" s="7">
        <f t="shared" si="14"/>
        <v>46</v>
      </c>
      <c r="B34" s="8">
        <f t="shared" si="1"/>
        <v>10.063089963665355</v>
      </c>
      <c r="C34" s="4">
        <f t="shared" si="4"/>
        <v>11.723979825978638</v>
      </c>
      <c r="D34" s="4">
        <f t="shared" si="5"/>
        <v>11.092215064996527</v>
      </c>
      <c r="E34" s="4">
        <f t="shared" si="6"/>
        <v>8.8150978260654966</v>
      </c>
      <c r="F34" s="4">
        <f t="shared" si="7"/>
        <v>6.0951613156516311</v>
      </c>
      <c r="G34" s="4">
        <f t="shared" si="8"/>
        <v>3.7493042264205432</v>
      </c>
      <c r="H34" s="4">
        <f t="shared" si="9"/>
        <v>2.0782370897745452</v>
      </c>
      <c r="I34" s="4">
        <f t="shared" si="10"/>
        <v>1.0438992911731588</v>
      </c>
      <c r="J34" s="4">
        <f t="shared" si="11"/>
        <v>1.7212717088431662</v>
      </c>
      <c r="K34" s="4">
        <f t="shared" si="12"/>
        <v>7.6739645393421405</v>
      </c>
      <c r="L34" s="5">
        <f t="shared" si="15"/>
        <v>20</v>
      </c>
    </row>
    <row r="35" spans="1:12">
      <c r="A35" s="7">
        <f t="shared" si="14"/>
        <v>48</v>
      </c>
      <c r="B35" s="8">
        <f t="shared" si="1"/>
        <v>10.038353911641593</v>
      </c>
      <c r="C35" s="4">
        <f t="shared" si="4"/>
        <v>11.150816170154791</v>
      </c>
      <c r="D35" s="4">
        <f t="shared" si="5"/>
        <v>10.680876945509297</v>
      </c>
      <c r="E35" s="4">
        <f t="shared" si="6"/>
        <v>8.7043930081947885</v>
      </c>
      <c r="F35" s="4">
        <f t="shared" si="7"/>
        <v>6.1886811709473255</v>
      </c>
      <c r="G35" s="4">
        <f t="shared" si="8"/>
        <v>3.9180017145668158</v>
      </c>
      <c r="H35" s="4">
        <f t="shared" si="9"/>
        <v>2.2374194242856982</v>
      </c>
      <c r="I35" s="4">
        <f t="shared" si="10"/>
        <v>1.4718268452410073</v>
      </c>
      <c r="J35" s="4">
        <f t="shared" si="11"/>
        <v>3.0401018120504082</v>
      </c>
      <c r="K35" s="4">
        <f t="shared" si="12"/>
        <v>9.2673001968818625</v>
      </c>
      <c r="L35" s="5">
        <f t="shared" si="15"/>
        <v>20</v>
      </c>
    </row>
    <row r="36" spans="1:12">
      <c r="A36" s="7">
        <f t="shared" ref="A36:A45" si="16">A35+Dt</f>
        <v>50</v>
      </c>
      <c r="B36" s="8">
        <f t="shared" si="1"/>
        <v>10.410757253368615</v>
      </c>
      <c r="C36" s="4">
        <f t="shared" ref="C36:C45" si="17">C35+f*((B35-2*C35+D35)+j*Dx/C$10*(D35-B35)/2)</f>
        <v>10.755215799365118</v>
      </c>
      <c r="D36" s="4">
        <f t="shared" ref="D36:D45" si="18">D35+f*((C35-2*D35+E35)+j*Dx/D$10*(E35-C35)/2)</f>
        <v>10.304240767342044</v>
      </c>
      <c r="E36" s="4">
        <f t="shared" ref="E36:E45" si="19">E35+f*((D35-2*E35+F35)+j*Dx/E$10*(F35-D35)/2)</f>
        <v>8.5695860332115501</v>
      </c>
      <c r="F36" s="4">
        <f t="shared" ref="F36:F45" si="20">F35+f*((E35-2*F35+G35)+j*Dx/F$10*(G35-E35)/2)</f>
        <v>6.2499392661640636</v>
      </c>
      <c r="G36" s="4">
        <f t="shared" ref="G36:G45" si="21">G35+f*((F35-2*G35+H35)+j*Dx/G$10*(H35-F35)/2)</f>
        <v>4.0655260060916643</v>
      </c>
      <c r="H36" s="4">
        <f t="shared" ref="H36:H45" si="22">H35+f*((G35-2*H35+I35)+j*Dx/H$10*(I35-G35)/2)</f>
        <v>2.4661668520948048</v>
      </c>
      <c r="I36" s="4">
        <f t="shared" ref="I36:I45" si="23">I35+f*((H35-2*I35+J35)+j*Dx/I$10*(J35-H35)/2)</f>
        <v>2.0552937317045301</v>
      </c>
      <c r="J36" s="4">
        <f t="shared" ref="J36:J45" si="24">J35+f*((I35-2*J35+K35)+j*Dx/J$10*(K35-I35)/2)</f>
        <v>4.2048326665559213</v>
      </c>
      <c r="K36" s="4">
        <f t="shared" ref="K36:K45" si="25">K35+f*((J35-2*K35+L35)+j*Dx/K$10*(L35-J35)/2)</f>
        <v>10.393675551453534</v>
      </c>
      <c r="L36" s="5">
        <f t="shared" ref="L36:L45" si="26">L35</f>
        <v>20</v>
      </c>
    </row>
    <row r="37" spans="1:12">
      <c r="A37" s="7">
        <f t="shared" si="16"/>
        <v>52</v>
      </c>
      <c r="B37" s="8">
        <f t="shared" si="1"/>
        <v>11.165453442798469</v>
      </c>
      <c r="C37" s="4">
        <f t="shared" si="17"/>
        <v>10.556357404860224</v>
      </c>
      <c r="D37" s="4">
        <f t="shared" si="18"/>
        <v>9.9833208418151891</v>
      </c>
      <c r="E37" s="4">
        <f t="shared" si="19"/>
        <v>8.4233380249823018</v>
      </c>
      <c r="F37" s="4">
        <f t="shared" si="20"/>
        <v>6.2837476429078354</v>
      </c>
      <c r="G37" s="4">
        <f t="shared" si="21"/>
        <v>4.211789532610549</v>
      </c>
      <c r="H37" s="4">
        <f t="shared" si="22"/>
        <v>2.7632883604964511</v>
      </c>
      <c r="I37" s="4">
        <f t="shared" si="23"/>
        <v>2.6953967455149463</v>
      </c>
      <c r="J37" s="4">
        <f t="shared" si="24"/>
        <v>5.2146586540674766</v>
      </c>
      <c r="K37" s="4">
        <f t="shared" si="25"/>
        <v>11.248045942365748</v>
      </c>
      <c r="L37" s="5">
        <f t="shared" si="26"/>
        <v>20</v>
      </c>
    </row>
    <row r="38" spans="1:12">
      <c r="A38" s="7">
        <f t="shared" si="16"/>
        <v>54</v>
      </c>
      <c r="B38" s="8">
        <f t="shared" si="1"/>
        <v>12.272355124440129</v>
      </c>
      <c r="C38" s="4">
        <f t="shared" si="17"/>
        <v>10.565372273583527</v>
      </c>
      <c r="D38" s="4">
        <f t="shared" si="18"/>
        <v>9.7365842783682268</v>
      </c>
      <c r="E38" s="4">
        <f t="shared" si="19"/>
        <v>8.2784361336719066</v>
      </c>
      <c r="F38" s="4">
        <f t="shared" si="20"/>
        <v>6.3006557108521299</v>
      </c>
      <c r="G38" s="4">
        <f t="shared" si="21"/>
        <v>4.3676537671563462</v>
      </c>
      <c r="H38" s="4">
        <f t="shared" si="22"/>
        <v>3.1084407497795992</v>
      </c>
      <c r="I38" s="4">
        <f t="shared" si="23"/>
        <v>3.342185126398455</v>
      </c>
      <c r="J38" s="4">
        <f t="shared" si="24"/>
        <v>6.0931899990039113</v>
      </c>
      <c r="K38" s="4">
        <f t="shared" si="25"/>
        <v>11.927687634699744</v>
      </c>
      <c r="L38" s="5">
        <f t="shared" si="26"/>
        <v>20</v>
      </c>
    </row>
    <row r="39" spans="1:12">
      <c r="A39" s="7">
        <f t="shared" si="16"/>
        <v>56</v>
      </c>
      <c r="B39" s="8">
        <f t="shared" si="1"/>
        <v>13.687333621276784</v>
      </c>
      <c r="C39" s="4">
        <f t="shared" si="17"/>
        <v>10.784920987493852</v>
      </c>
      <c r="D39" s="4">
        <f t="shared" si="18"/>
        <v>9.5792442409979728</v>
      </c>
      <c r="E39" s="4">
        <f t="shared" si="19"/>
        <v>8.1485280641410434</v>
      </c>
      <c r="F39" s="4">
        <f t="shared" si="20"/>
        <v>6.3118503306331277</v>
      </c>
      <c r="G39" s="4">
        <f t="shared" si="21"/>
        <v>4.5361009987361056</v>
      </c>
      <c r="H39" s="4">
        <f t="shared" si="22"/>
        <v>3.4816800982784999</v>
      </c>
      <c r="I39" s="4">
        <f t="shared" si="23"/>
        <v>3.9715002503951053</v>
      </c>
      <c r="J39" s="4">
        <f t="shared" si="24"/>
        <v>6.8640631897765054</v>
      </c>
      <c r="K39" s="4">
        <f t="shared" si="25"/>
        <v>12.48714131710085</v>
      </c>
      <c r="L39" s="5">
        <f t="shared" si="26"/>
        <v>20</v>
      </c>
    </row>
    <row r="40" spans="1:12">
      <c r="A40" s="7">
        <f t="shared" si="16"/>
        <v>58</v>
      </c>
      <c r="B40" s="8">
        <f t="shared" si="1"/>
        <v>15.353978205862425</v>
      </c>
      <c r="C40" s="4">
        <f t="shared" si="17"/>
        <v>11.209104959315615</v>
      </c>
      <c r="D40" s="4">
        <f t="shared" si="18"/>
        <v>9.5229843834077101</v>
      </c>
      <c r="E40" s="4">
        <f t="shared" si="19"/>
        <v>8.0470376749782968</v>
      </c>
      <c r="F40" s="4">
        <f t="shared" si="20"/>
        <v>6.3270824310358513</v>
      </c>
      <c r="G40" s="4">
        <f t="shared" si="21"/>
        <v>4.7164331065959599</v>
      </c>
      <c r="H40" s="4">
        <f t="shared" si="22"/>
        <v>3.8677403614220527</v>
      </c>
      <c r="I40" s="4">
        <f t="shared" si="23"/>
        <v>4.5721859472113042</v>
      </c>
      <c r="J40" s="4">
        <f t="shared" si="24"/>
        <v>7.5466919867622417</v>
      </c>
      <c r="K40" s="4">
        <f t="shared" si="25"/>
        <v>12.95958645599455</v>
      </c>
      <c r="L40" s="5">
        <f t="shared" si="26"/>
        <v>20</v>
      </c>
    </row>
    <row r="41" spans="1:12">
      <c r="A41" s="7">
        <f t="shared" si="16"/>
        <v>60</v>
      </c>
      <c r="B41" s="8">
        <f t="shared" si="1"/>
        <v>17.205845018010741</v>
      </c>
      <c r="C41" s="4">
        <f t="shared" si="17"/>
        <v>11.823793126975342</v>
      </c>
      <c r="D41" s="4">
        <f t="shared" si="18"/>
        <v>9.5755278502773322</v>
      </c>
      <c r="E41" s="4">
        <f t="shared" si="19"/>
        <v>7.9860355411000388</v>
      </c>
      <c r="F41" s="4">
        <f t="shared" si="20"/>
        <v>6.3544089109114896</v>
      </c>
      <c r="G41" s="4">
        <f t="shared" si="21"/>
        <v>4.906922251412456</v>
      </c>
      <c r="H41" s="4">
        <f t="shared" si="22"/>
        <v>4.2560249441628422</v>
      </c>
      <c r="I41" s="4">
        <f t="shared" si="23"/>
        <v>5.1397010606517259</v>
      </c>
      <c r="J41" s="4">
        <f t="shared" si="24"/>
        <v>8.1562890941825845</v>
      </c>
      <c r="K41" s="4">
        <f t="shared" si="25"/>
        <v>13.366466224687835</v>
      </c>
      <c r="L41" s="5">
        <f t="shared" si="26"/>
        <v>20</v>
      </c>
    </row>
    <row r="42" spans="1:12">
      <c r="A42" s="7">
        <f t="shared" si="16"/>
        <v>62</v>
      </c>
      <c r="B42" s="8">
        <f t="shared" si="1"/>
        <v>19.169105971825037</v>
      </c>
      <c r="C42" s="4">
        <f t="shared" si="17"/>
        <v>12.60723978055969</v>
      </c>
      <c r="D42" s="4">
        <f t="shared" si="18"/>
        <v>9.7402210921575119</v>
      </c>
      <c r="E42" s="4">
        <f t="shared" si="19"/>
        <v>7.9755019608472253</v>
      </c>
      <c r="F42" s="4">
        <f t="shared" si="20"/>
        <v>6.4004439035838683</v>
      </c>
      <c r="G42" s="4">
        <f t="shared" si="21"/>
        <v>5.1060695894748109</v>
      </c>
      <c r="H42" s="4">
        <f t="shared" si="22"/>
        <v>4.6396683000974663</v>
      </c>
      <c r="I42" s="4">
        <f t="shared" si="23"/>
        <v>5.6729290399122192</v>
      </c>
      <c r="J42" s="4">
        <f t="shared" si="24"/>
        <v>8.7046863684261826</v>
      </c>
      <c r="K42" s="4">
        <f t="shared" si="25"/>
        <v>13.722305385889564</v>
      </c>
      <c r="L42" s="5">
        <f t="shared" si="26"/>
        <v>20</v>
      </c>
    </row>
    <row r="43" spans="1:12">
      <c r="A43" s="7">
        <f t="shared" si="16"/>
        <v>64</v>
      </c>
      <c r="B43" s="8">
        <f t="shared" si="1"/>
        <v>21.165492048504937</v>
      </c>
      <c r="C43" s="4">
        <f t="shared" si="17"/>
        <v>13.530951656275482</v>
      </c>
      <c r="D43" s="4">
        <f t="shared" si="18"/>
        <v>10.015795981430484</v>
      </c>
      <c r="E43" s="4">
        <f t="shared" si="19"/>
        <v>8.0229172293589581</v>
      </c>
      <c r="F43" s="4">
        <f t="shared" si="20"/>
        <v>6.470614839372443</v>
      </c>
      <c r="G43" s="4">
        <f t="shared" si="21"/>
        <v>5.3130628456577389</v>
      </c>
      <c r="H43" s="4">
        <f t="shared" si="22"/>
        <v>5.0145838073954909</v>
      </c>
      <c r="I43" s="4">
        <f t="shared" si="23"/>
        <v>6.1725531870870221</v>
      </c>
      <c r="J43" s="4">
        <f t="shared" si="24"/>
        <v>9.2011517906635376</v>
      </c>
      <c r="K43" s="4">
        <f t="shared" si="25"/>
        <v>14.037324285051328</v>
      </c>
      <c r="L43" s="5">
        <f t="shared" si="26"/>
        <v>20</v>
      </c>
    </row>
    <row r="44" spans="1:12">
      <c r="A44" s="7">
        <f t="shared" si="16"/>
        <v>66</v>
      </c>
      <c r="B44" s="8">
        <f t="shared" si="1"/>
        <v>23.115413635133777</v>
      </c>
      <c r="C44" s="4">
        <f t="shared" si="17"/>
        <v>14.560797835621596</v>
      </c>
      <c r="D44" s="4">
        <f t="shared" si="18"/>
        <v>10.396365212123852</v>
      </c>
      <c r="E44" s="4">
        <f t="shared" si="19"/>
        <v>8.1330613198802109</v>
      </c>
      <c r="F44" s="4">
        <f t="shared" si="20"/>
        <v>6.5693024384403955</v>
      </c>
      <c r="G44" s="4">
        <f t="shared" si="21"/>
        <v>5.5278310845208534</v>
      </c>
      <c r="H44" s="4">
        <f t="shared" si="22"/>
        <v>5.3786959118839359</v>
      </c>
      <c r="I44" s="4">
        <f t="shared" si="23"/>
        <v>6.6402104930582677</v>
      </c>
      <c r="J44" s="4">
        <f t="shared" si="24"/>
        <v>9.6530452633663568</v>
      </c>
      <c r="K44" s="4">
        <f t="shared" si="25"/>
        <v>14.318950090191549</v>
      </c>
      <c r="L44" s="5">
        <f t="shared" si="26"/>
        <v>20</v>
      </c>
    </row>
    <row r="45" spans="1:12">
      <c r="A45" s="7">
        <f t="shared" si="16"/>
        <v>68</v>
      </c>
      <c r="B45" s="8">
        <f t="shared" si="1"/>
        <v>24.941133511386081</v>
      </c>
      <c r="C45" s="4">
        <f t="shared" si="17"/>
        <v>15.658343629625206</v>
      </c>
      <c r="D45" s="4">
        <f t="shared" si="18"/>
        <v>10.871647394937378</v>
      </c>
      <c r="E45" s="4">
        <f t="shared" si="19"/>
        <v>8.3079475725811669</v>
      </c>
      <c r="F45" s="4">
        <f t="shared" si="20"/>
        <v>6.6998743203204638</v>
      </c>
      <c r="G45" s="4">
        <f t="shared" si="21"/>
        <v>5.7509151298415091</v>
      </c>
      <c r="H45" s="4">
        <f t="shared" si="22"/>
        <v>5.7313583503367482</v>
      </c>
      <c r="I45" s="4">
        <f t="shared" si="23"/>
        <v>7.078040540341707</v>
      </c>
      <c r="J45" s="4">
        <f t="shared" si="24"/>
        <v>10.066312777495632</v>
      </c>
      <c r="K45" s="4">
        <f t="shared" si="25"/>
        <v>14.572736360937364</v>
      </c>
      <c r="L45" s="5">
        <f t="shared" si="26"/>
        <v>20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a</vt:lpstr>
      <vt:lpstr>Dt</vt:lpstr>
      <vt:lpstr>Dx</vt:lpstr>
      <vt:lpstr>f</vt:lpstr>
      <vt:lpstr>j</vt:lpstr>
    </vt:vector>
  </TitlesOfParts>
  <Company>SDSM&amp;T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showard</dc:creator>
  <cp:lastModifiedBy>Howard, Stanley M.</cp:lastModifiedBy>
  <dcterms:created xsi:type="dcterms:W3CDTF">2002-02-06T17:20:24Z</dcterms:created>
  <dcterms:modified xsi:type="dcterms:W3CDTF">2020-10-15T21:09:11Z</dcterms:modified>
</cp:coreProperties>
</file>